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P_DFIN_CONTRIB_CONTA\NP-2\GECONT_DT\Dctf\NOTAS EXPLICATIVAS\Notas explicativas 2021\Transpetro\2º trim 21\Site Externo Transpetro\"/>
    </mc:Choice>
  </mc:AlternateContent>
  <bookViews>
    <workbookView xWindow="0" yWindow="0" windowWidth="15360" windowHeight="8910"/>
  </bookViews>
  <sheets>
    <sheet name="BP" sheetId="1" r:id="rId1"/>
    <sheet name="DRE" sheetId="2" r:id="rId2"/>
    <sheet name="DRA" sheetId="3" r:id="rId3"/>
    <sheet name="DMPL" sheetId="7" r:id="rId4"/>
    <sheet name="FXC" sheetId="5" r:id="rId5"/>
    <sheet name="DVA" sheetId="6" r:id="rId6"/>
  </sheets>
  <definedNames>
    <definedName name="_xlnm.Print_Area" localSheetId="0">BP!$A$6:$O$33</definedName>
    <definedName name="_xlnm.Print_Area" localSheetId="1">DRE!#REF!</definedName>
    <definedName name="Z_1F45792F_5EDB_436B_8787_8AFD40157E3D_.wvu.Cols" localSheetId="3" hidden="1">DMPL!$G:$H,DMPL!$K:$K</definedName>
    <definedName name="Z_1F45792F_5EDB_436B_8787_8AFD40157E3D_.wvu.Rows" localSheetId="0" hidden="1">BP!$38:$39</definedName>
    <definedName name="Z_1F45792F_5EDB_436B_8787_8AFD40157E3D_.wvu.Rows" localSheetId="2" hidden="1">DRA!#REF!</definedName>
    <definedName name="Z_1F45792F_5EDB_436B_8787_8AFD40157E3D_.wvu.Rows" localSheetId="1" hidden="1">DRE!#REF!</definedName>
    <definedName name="Z_1F45792F_5EDB_436B_8787_8AFD40157E3D_.wvu.Rows" localSheetId="4" hidden="1">FXC!#REF!,FXC!#REF!,FXC!#REF!,FXC!#REF!,FXC!#REF!,FXC!#REF!</definedName>
    <definedName name="Z_340CC7AD_CB1C_4707_AC8B_2A11A18B47DB_.wvu.Cols" localSheetId="3" hidden="1">DMPL!$G:$H,DMPL!$K:$K</definedName>
    <definedName name="Z_340CC7AD_CB1C_4707_AC8B_2A11A18B47DB_.wvu.Cols" localSheetId="2" hidden="1">DRA!#REF!,DRA!#REF!</definedName>
    <definedName name="Z_340CC7AD_CB1C_4707_AC8B_2A11A18B47DB_.wvu.Cols" localSheetId="1" hidden="1">DRE!#REF!,DRE!#REF!</definedName>
    <definedName name="Z_340CC7AD_CB1C_4707_AC8B_2A11A18B47DB_.wvu.Rows" localSheetId="0" hidden="1">BP!$37:$37,BP!$40:$40,BP!$43:$43</definedName>
    <definedName name="Z_340CC7AD_CB1C_4707_AC8B_2A11A18B47DB_.wvu.Rows" localSheetId="3" hidden="1">DMPL!$5:$60,DMPL!$74:$74,DMPL!$95:$150</definedName>
    <definedName name="Z_340CC7AD_CB1C_4707_AC8B_2A11A18B47DB_.wvu.Rows" localSheetId="2" hidden="1">DRA!#REF!</definedName>
    <definedName name="Z_340CC7AD_CB1C_4707_AC8B_2A11A18B47DB_.wvu.Rows" localSheetId="1" hidden="1">DRE!#REF!</definedName>
    <definedName name="Z_340CC7AD_CB1C_4707_AC8B_2A11A18B47DB_.wvu.Rows" localSheetId="5" hidden="1">DVA!#REF!</definedName>
    <definedName name="Z_340CC7AD_CB1C_4707_AC8B_2A11A18B47DB_.wvu.Rows" localSheetId="4" hidden="1">FXC!$8:$8,FXC!#REF!,FXC!#REF!,FXC!#REF!</definedName>
    <definedName name="Z_41D38A13_3E06_4177_A875_728B2A16C22F_.wvu.Cols" localSheetId="3" hidden="1">DMPL!$E:$E,DMPL!$G:$H,DMPL!#REF!,DMPL!$K:$K</definedName>
    <definedName name="Z_41D38A13_3E06_4177_A875_728B2A16C22F_.wvu.PrintArea" localSheetId="0" hidden="1">BP!$A$6:$O$33</definedName>
    <definedName name="Z_41D38A13_3E06_4177_A875_728B2A16C22F_.wvu.PrintArea" localSheetId="1" hidden="1">DRE!#REF!</definedName>
    <definedName name="Z_41D38A13_3E06_4177_A875_728B2A16C22F_.wvu.Rows" localSheetId="3" hidden="1">DMPL!$5:$60,DMPL!$74:$74,DMPL!$95:$162,DMPL!$167:$167,DMPL!$170:$170</definedName>
    <definedName name="Z_41D38A13_3E06_4177_A875_728B2A16C22F_.wvu.Rows" localSheetId="2" hidden="1">DRA!#REF!</definedName>
    <definedName name="Z_41D38A13_3E06_4177_A875_728B2A16C22F_.wvu.Rows" localSheetId="1" hidden="1">DRE!#REF!</definedName>
    <definedName name="Z_41D38A13_3E06_4177_A875_728B2A16C22F_.wvu.Rows" localSheetId="5" hidden="1">DVA!#REF!,DVA!#REF!,DVA!#REF!,DVA!#REF!</definedName>
    <definedName name="Z_41D38A13_3E06_4177_A875_728B2A16C22F_.wvu.Rows" localSheetId="4" hidden="1">FXC!$8:$8,FXC!#REF!,FXC!#REF!,FXC!#REF!</definedName>
    <definedName name="Z_66C5CA9A_354E_49CA_BBD9_A4D68D886C74_.wvu.Rows" localSheetId="3" hidden="1">DMPL!$6:$33,DMPL!$38:$38,DMPL!$40:$40,DMPL!$59:$59</definedName>
    <definedName name="Z_66C5CA9A_354E_49CA_BBD9_A4D68D886C74_.wvu.Rows" localSheetId="1" hidden="1">DRE!#REF!</definedName>
    <definedName name="Z_66C5CA9A_354E_49CA_BBD9_A4D68D886C74_.wvu.Rows" localSheetId="4" hidden="1">FXC!#REF!</definedName>
    <definedName name="Z_77EE7483_507C_4515_BE7B_C20C1BC03886_.wvu.Cols" localSheetId="3" hidden="1">DMPL!$E:$E,DMPL!$G:$H,DMPL!#REF!,DMPL!$K:$K</definedName>
    <definedName name="Z_77EE7483_507C_4515_BE7B_C20C1BC03886_.wvu.PrintArea" localSheetId="0" hidden="1">BP!$A$6:$O$33</definedName>
    <definedName name="Z_77EE7483_507C_4515_BE7B_C20C1BC03886_.wvu.PrintArea" localSheetId="1" hidden="1">DRE!#REF!</definedName>
    <definedName name="Z_77EE7483_507C_4515_BE7B_C20C1BC03886_.wvu.Rows" localSheetId="3" hidden="1">DMPL!$5:$60,DMPL!$74:$74,DMPL!$95:$162,DMPL!$167:$167,DMPL!$170:$170</definedName>
    <definedName name="Z_77EE7483_507C_4515_BE7B_C20C1BC03886_.wvu.Rows" localSheetId="2" hidden="1">DRA!#REF!</definedName>
    <definedName name="Z_77EE7483_507C_4515_BE7B_C20C1BC03886_.wvu.Rows" localSheetId="1" hidden="1">DRE!#REF!</definedName>
    <definedName name="Z_77EE7483_507C_4515_BE7B_C20C1BC03886_.wvu.Rows" localSheetId="5" hidden="1">DVA!#REF!,DVA!#REF!,DVA!#REF!,DVA!#REF!</definedName>
    <definedName name="Z_77EE7483_507C_4515_BE7B_C20C1BC03886_.wvu.Rows" localSheetId="4" hidden="1">FXC!$8:$8,FXC!#REF!,FXC!#REF!,FXC!#REF!</definedName>
    <definedName name="Z_917AE06A_AD63_446F_A84D_B6E5D6F54921_.wvu.Cols" localSheetId="3" hidden="1">DMPL!$E:$E,DMPL!$G:$H,DMPL!#REF!,DMPL!$K:$K</definedName>
    <definedName name="Z_917AE06A_AD63_446F_A84D_B6E5D6F54921_.wvu.PrintArea" localSheetId="0" hidden="1">BP!$A$6:$O$33</definedName>
    <definedName name="Z_917AE06A_AD63_446F_A84D_B6E5D6F54921_.wvu.PrintArea" localSheetId="1" hidden="1">DRE!#REF!</definedName>
    <definedName name="Z_917AE06A_AD63_446F_A84D_B6E5D6F54921_.wvu.Rows" localSheetId="3" hidden="1">DMPL!$5:$60,DMPL!$74:$74,DMPL!$95:$162,DMPL!$167:$167,DMPL!$170:$170</definedName>
    <definedName name="Z_917AE06A_AD63_446F_A84D_B6E5D6F54921_.wvu.Rows" localSheetId="2" hidden="1">DRA!#REF!</definedName>
    <definedName name="Z_917AE06A_AD63_446F_A84D_B6E5D6F54921_.wvu.Rows" localSheetId="1" hidden="1">DRE!#REF!</definedName>
    <definedName name="Z_917AE06A_AD63_446F_A84D_B6E5D6F54921_.wvu.Rows" localSheetId="5" hidden="1">DVA!#REF!,DVA!#REF!,DVA!#REF!,DVA!#REF!</definedName>
    <definedName name="Z_917AE06A_AD63_446F_A84D_B6E5D6F54921_.wvu.Rows" localSheetId="4" hidden="1">FXC!$8:$8,FXC!#REF!,FXC!#REF!,FXC!#REF!</definedName>
    <definedName name="Z_BC359AC5_08F2_43F0_9642_1073E57B1F92_.wvu.Cols" localSheetId="3" hidden="1">DMPL!$G:$H,DMPL!$K:$K</definedName>
    <definedName name="Z_BC359AC5_08F2_43F0_9642_1073E57B1F92_.wvu.Rows" localSheetId="0" hidden="1">BP!$38:$39</definedName>
    <definedName name="Z_BC359AC5_08F2_43F0_9642_1073E57B1F92_.wvu.Rows" localSheetId="3" hidden="1">DMPL!$6:$61</definedName>
    <definedName name="Z_BC359AC5_08F2_43F0_9642_1073E57B1F92_.wvu.Rows" localSheetId="2" hidden="1">DRA!#REF!</definedName>
    <definedName name="Z_BC359AC5_08F2_43F0_9642_1073E57B1F92_.wvu.Rows" localSheetId="1" hidden="1">DRE!#REF!</definedName>
    <definedName name="Z_BC359AC5_08F2_43F0_9642_1073E57B1F92_.wvu.Rows" localSheetId="4" hidden="1">FXC!#REF!,FXC!#REF!,FXC!#REF!,FXC!#REF!,FXC!#REF!,FXC!#REF!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4" i="7" l="1"/>
  <c r="N173" i="7"/>
  <c r="N172" i="7"/>
  <c r="N171" i="7"/>
  <c r="N170" i="7"/>
  <c r="N169" i="7"/>
  <c r="L168" i="7"/>
  <c r="N168" i="7" s="1"/>
  <c r="N167" i="7"/>
  <c r="N166" i="7"/>
  <c r="N165" i="7"/>
  <c r="M163" i="7"/>
  <c r="K163" i="7"/>
  <c r="J163" i="7"/>
  <c r="I163" i="7"/>
  <c r="H163" i="7"/>
  <c r="G163" i="7"/>
  <c r="E163" i="7"/>
  <c r="D163" i="7"/>
  <c r="N161" i="7"/>
  <c r="F160" i="7"/>
  <c r="F163" i="7" s="1"/>
  <c r="N159" i="7"/>
  <c r="N158" i="7"/>
  <c r="N157" i="7"/>
  <c r="N156" i="7"/>
  <c r="N155" i="7"/>
  <c r="N154" i="7"/>
  <c r="N153" i="7"/>
  <c r="N149" i="7"/>
  <c r="N148" i="7"/>
  <c r="J147" i="7"/>
  <c r="N147" i="7" s="1"/>
  <c r="I146" i="7"/>
  <c r="N146" i="7" s="1"/>
  <c r="F145" i="7"/>
  <c r="N145" i="7" s="1"/>
  <c r="N144" i="7"/>
  <c r="N143" i="7"/>
  <c r="N141" i="7"/>
  <c r="N139" i="7"/>
  <c r="N138" i="7"/>
  <c r="N79" i="7"/>
  <c r="N78" i="7"/>
  <c r="H76" i="7"/>
  <c r="C76" i="7"/>
  <c r="B76" i="7"/>
  <c r="N74" i="7"/>
  <c r="L73" i="7"/>
  <c r="N73" i="7" s="1"/>
  <c r="L72" i="7"/>
  <c r="N72" i="7" s="1"/>
  <c r="L71" i="7"/>
  <c r="N71" i="7" s="1"/>
  <c r="N70" i="7"/>
  <c r="N69" i="7"/>
  <c r="N67" i="7"/>
  <c r="N66" i="7"/>
  <c r="N65" i="7"/>
  <c r="M62" i="7"/>
  <c r="M76" i="7" s="1"/>
  <c r="M81" i="7" s="1"/>
  <c r="L62" i="7"/>
  <c r="K62" i="7"/>
  <c r="K76" i="7" s="1"/>
  <c r="K81" i="7" s="1"/>
  <c r="G62" i="7"/>
  <c r="G76" i="7" s="1"/>
  <c r="G81" i="7" s="1"/>
  <c r="E62" i="7"/>
  <c r="E76" i="7" s="1"/>
  <c r="E81" i="7" s="1"/>
  <c r="D62" i="7"/>
  <c r="D76" i="7" s="1"/>
  <c r="D81" i="7" s="1"/>
  <c r="N60" i="7"/>
  <c r="N59" i="7"/>
  <c r="J58" i="7"/>
  <c r="N58" i="7" s="1"/>
  <c r="I57" i="7"/>
  <c r="N57" i="7" s="1"/>
  <c r="F56" i="7"/>
  <c r="F62" i="7" s="1"/>
  <c r="F76" i="7" s="1"/>
  <c r="F81" i="7" s="1"/>
  <c r="N55" i="7"/>
  <c r="N54" i="7"/>
  <c r="N52" i="7"/>
  <c r="N50" i="7"/>
  <c r="N49" i="7"/>
  <c r="L76" i="7" l="1"/>
  <c r="L81" i="7" s="1"/>
  <c r="I62" i="7"/>
  <c r="I76" i="7" s="1"/>
  <c r="I81" i="7" s="1"/>
  <c r="N151" i="7"/>
  <c r="J62" i="7"/>
  <c r="L160" i="7"/>
  <c r="L163" i="7" s="1"/>
  <c r="N56" i="7"/>
  <c r="N62" i="7" s="1"/>
  <c r="J68" i="7" l="1"/>
  <c r="N68" i="7" s="1"/>
  <c r="N76" i="7"/>
  <c r="N81" i="7" s="1"/>
  <c r="N160" i="7"/>
  <c r="N163" i="7" s="1"/>
  <c r="J76" i="7" l="1"/>
  <c r="J81" i="7" s="1"/>
</calcChain>
</file>

<file path=xl/comments1.xml><?xml version="1.0" encoding="utf-8"?>
<comments xmlns="http://schemas.openxmlformats.org/spreadsheetml/2006/main">
  <authors>
    <author>Christiane Rezende</author>
  </authors>
  <commentList>
    <comment ref="A67" authorId="0" shapeId="0">
      <text>
        <r>
          <rPr>
            <b/>
            <sz val="9"/>
            <color indexed="81"/>
            <rFont val="Segoe UI"/>
            <family val="2"/>
          </rPr>
          <t>Christiane Rezende:</t>
        </r>
        <r>
          <rPr>
            <sz val="9"/>
            <color indexed="81"/>
            <rFont val="Segoe UI"/>
            <family val="2"/>
          </rPr>
          <t xml:space="preserve">
Dados fornecidos pelo Tributário e pelo Rodolfo
</t>
        </r>
      </text>
    </comment>
  </commentList>
</comments>
</file>

<file path=xl/sharedStrings.xml><?xml version="1.0" encoding="utf-8"?>
<sst xmlns="http://schemas.openxmlformats.org/spreadsheetml/2006/main" count="484" uniqueCount="242">
  <si>
    <t>ATIVO</t>
  </si>
  <si>
    <t>Controladora</t>
  </si>
  <si>
    <t>Consolidado</t>
  </si>
  <si>
    <t>PASSIVO</t>
  </si>
  <si>
    <t>Nota</t>
  </si>
  <si>
    <t>Circulante</t>
  </si>
  <si>
    <t>Caixa e equivalentes de caixa</t>
  </si>
  <si>
    <t>Financiamentos</t>
  </si>
  <si>
    <t>Títulos e valores mobiliários</t>
  </si>
  <si>
    <t>Fornecedores</t>
  </si>
  <si>
    <t>Contas a receber</t>
  </si>
  <si>
    <t>Contas a receber de partes relacionadas</t>
  </si>
  <si>
    <t>Contas a pagar a partes relacionadas</t>
  </si>
  <si>
    <t>Impostos e contribuições</t>
  </si>
  <si>
    <t>Estoques</t>
  </si>
  <si>
    <t>Provisão Imposto de Renda e Contribuição Social</t>
  </si>
  <si>
    <t>Imposto de renda e contribuição social</t>
  </si>
  <si>
    <t>Salários, benefícios, encargos sociais e participações</t>
  </si>
  <si>
    <t>Despesas antecipadas</t>
  </si>
  <si>
    <t>Demais contas a pagar</t>
  </si>
  <si>
    <t>Demais ativos</t>
  </si>
  <si>
    <t>Receitas a apropriar</t>
  </si>
  <si>
    <t>Ativos classificados como mantidos pra venda</t>
  </si>
  <si>
    <t>Não circulante</t>
  </si>
  <si>
    <t>Realizável a longo prazo</t>
  </si>
  <si>
    <t>Provisão para processos judiciais</t>
  </si>
  <si>
    <t>Tributos e contribuições sociais diferidos</t>
  </si>
  <si>
    <t>Depósitos judiciais</t>
  </si>
  <si>
    <t>Passivo atuarial</t>
  </si>
  <si>
    <t xml:space="preserve">Demais ativos </t>
  </si>
  <si>
    <t>Patrimônio líquido</t>
  </si>
  <si>
    <t>Investimentos</t>
  </si>
  <si>
    <t>Capital social realizado</t>
  </si>
  <si>
    <t>Imobilizado</t>
  </si>
  <si>
    <t>Reservas de lucros</t>
  </si>
  <si>
    <t>Intangível</t>
  </si>
  <si>
    <t>Outros resultados abrangentes</t>
  </si>
  <si>
    <t>TOTAL</t>
  </si>
  <si>
    <t>As notas explicativas são parte integrante das informações contábeis intermediárias</t>
  </si>
  <si>
    <t xml:space="preserve"> </t>
  </si>
  <si>
    <t xml:space="preserve"> Nota </t>
  </si>
  <si>
    <t>Receita líquida de serviços prestados</t>
  </si>
  <si>
    <t>Custo dos serviços prestados</t>
  </si>
  <si>
    <t>Lucro bruto</t>
  </si>
  <si>
    <t>Vendas</t>
  </si>
  <si>
    <t>Gerais e administrativas</t>
  </si>
  <si>
    <t>Tributárias</t>
  </si>
  <si>
    <t>Receitas financeiras</t>
  </si>
  <si>
    <t>Despesas financeiras</t>
  </si>
  <si>
    <t>Variações monetárias e cambiais, líquidas</t>
  </si>
  <si>
    <t>Lucro antes dos impostos</t>
  </si>
  <si>
    <t>Lucro por ação básico e diluído - R$ </t>
  </si>
  <si>
    <t>Outros componentes do resultado abrangente:</t>
  </si>
  <si>
    <t>Itens que não serão reclassificados para o resultado:</t>
  </si>
  <si>
    <t xml:space="preserve">      Remensuração - Benefícios de planos de pensão</t>
  </si>
  <si>
    <t xml:space="preserve">     Imposto diferido</t>
  </si>
  <si>
    <t xml:space="preserve">      Remensuração - Benefícios de saúde pós-emprego</t>
  </si>
  <si>
    <t>Itens que poderão ser reclassificados para o resultado:</t>
  </si>
  <si>
    <t>Ajustes acumulados de conversão em investidas</t>
  </si>
  <si>
    <t xml:space="preserve">      Transferidos para o resultado</t>
  </si>
  <si>
    <t>RESULTADO ABRANGENTE TOTAL</t>
  </si>
  <si>
    <t>Reserva de capital</t>
  </si>
  <si>
    <t>Incentivos fiscais</t>
  </si>
  <si>
    <t>Legal</t>
  </si>
  <si>
    <t>Lucros a realizar</t>
  </si>
  <si>
    <t>Dividendo adicional proposto</t>
  </si>
  <si>
    <t>Retenção de lucros</t>
  </si>
  <si>
    <t>Ajustes de avaliação patrimonial</t>
  </si>
  <si>
    <t>Total</t>
  </si>
  <si>
    <t>Ajuste de conversão de investimento no exterior</t>
  </si>
  <si>
    <t xml:space="preserve">    Reserva legal</t>
  </si>
  <si>
    <t xml:space="preserve">    Reserva de incentivos fiscais</t>
  </si>
  <si>
    <t>Destinação do lucro:</t>
  </si>
  <si>
    <t xml:space="preserve">    Dividendos propostos</t>
  </si>
  <si>
    <t>Mensuração passivo atuarial - Petros e AMS</t>
  </si>
  <si>
    <t xml:space="preserve">    Reserva de capital</t>
  </si>
  <si>
    <t>Lucro líquido do exercício</t>
  </si>
  <si>
    <t xml:space="preserve">    Dividendos adicionais propostos</t>
  </si>
  <si>
    <t>Saldos em 31 de dezembro de 2019</t>
  </si>
  <si>
    <t>Fluxo de caixa das atividades operacionais</t>
  </si>
  <si>
    <t>Ajustes para:</t>
  </si>
  <si>
    <t xml:space="preserve">    Provisão para Imposto de renda e contribuição social </t>
  </si>
  <si>
    <t xml:space="preserve">    Depreciação e amortização</t>
  </si>
  <si>
    <t xml:space="preserve">    Perda/reversão no valor de recuperação de ativos - Impairment</t>
  </si>
  <si>
    <t xml:space="preserve">    Resultado com alienação e baixas de ativos</t>
  </si>
  <si>
    <t xml:space="preserve">    Encargos financeiros sobre financiamentos e arrendamentos</t>
  </si>
  <si>
    <t xml:space="preserve">    Variações cambiais e monetárias não realizados</t>
  </si>
  <si>
    <t xml:space="preserve">    Rendimentos  títulos  e valores mobiliários</t>
  </si>
  <si>
    <t xml:space="preserve">    Imposto de renda e contribuição social diferidos, líquidos </t>
  </si>
  <si>
    <t xml:space="preserve">    Provisão para processos judiciais</t>
  </si>
  <si>
    <t xml:space="preserve">    Provisão atuarial com plano de pensão e saúde</t>
  </si>
  <si>
    <t xml:space="preserve">    Outros ajustes</t>
  </si>
  <si>
    <t>Redução (aumento) nos ativos</t>
  </si>
  <si>
    <t xml:space="preserve">    Contas a receber</t>
  </si>
  <si>
    <t xml:space="preserve">    Estoques</t>
  </si>
  <si>
    <t xml:space="preserve">    Depósitos judiciais</t>
  </si>
  <si>
    <t xml:space="preserve">    Outros ativos</t>
  </si>
  <si>
    <t>Aumento (redução) nos passivos</t>
  </si>
  <si>
    <t xml:space="preserve">    Fornecedores</t>
  </si>
  <si>
    <t xml:space="preserve">    Impostos, taxas e contribuições</t>
  </si>
  <si>
    <t xml:space="preserve">    Imposto de renda e contribuição social pagos</t>
  </si>
  <si>
    <t xml:space="preserve">    Outros passivos</t>
  </si>
  <si>
    <t>Recursos líquidos gerados pelas atividades operacionais</t>
  </si>
  <si>
    <t>Fluxo de caixa das atividades de investimentos</t>
  </si>
  <si>
    <t>Aquisições de ativos imobilizados e intangíveis</t>
  </si>
  <si>
    <t>Outros investimentos</t>
  </si>
  <si>
    <t>Recursos líquidos gerados / (aplicados) nas atividades de investimentos</t>
  </si>
  <si>
    <t>Fluxo de caixa das atividades de financiamentos</t>
  </si>
  <si>
    <t xml:space="preserve">    Amortizações de principal </t>
  </si>
  <si>
    <t xml:space="preserve">    Amortizações de juros </t>
  </si>
  <si>
    <t xml:space="preserve">    Pagamentos contratos de arrendamentos mercantis (arrendatário)</t>
  </si>
  <si>
    <t xml:space="preserve">    Dividendos pagos</t>
  </si>
  <si>
    <t>Recursos líquidos gerados / (aplicados) nas atividades de financiamentos</t>
  </si>
  <si>
    <t>Efeito de variação cambial sobre caixa e equivalentes de caixa</t>
  </si>
  <si>
    <t>Variação de caixa e equivalentes de caixa, líquidos</t>
  </si>
  <si>
    <t>Receitas</t>
  </si>
  <si>
    <t xml:space="preserve">Receitas relacionadas a construção de ativos para uso </t>
  </si>
  <si>
    <t>(-) Provisão para perda de crédito esperada</t>
  </si>
  <si>
    <t>Insumos adquiridos de terceiros</t>
  </si>
  <si>
    <t>Serviços de terceiros</t>
  </si>
  <si>
    <t>Perda/reversão no valor de recuperação de ativos</t>
  </si>
  <si>
    <t>Valor adicionado bruto</t>
  </si>
  <si>
    <t>Depreciação e amortização</t>
  </si>
  <si>
    <t>Valor adicionado líquido produzido pela Companhia</t>
  </si>
  <si>
    <t>Valor adicionado recebido em transferência</t>
  </si>
  <si>
    <t>Receitas financeiras e de variações monetárias e cambiais</t>
  </si>
  <si>
    <t>Valor adicionado total a distribuir</t>
  </si>
  <si>
    <t>Distribuição do valor adicionado</t>
  </si>
  <si>
    <t>Pessoal e encargos</t>
  </si>
  <si>
    <t>Participações nos lucros ou resultados</t>
  </si>
  <si>
    <t>Remuneração variável de empregado</t>
  </si>
  <si>
    <t>Plano de aposentadoria e pensão</t>
  </si>
  <si>
    <t>Plano de saúde</t>
  </si>
  <si>
    <t>FGTS</t>
  </si>
  <si>
    <t>Entidades governamentais</t>
  </si>
  <si>
    <t>Impostos contribuições federais</t>
  </si>
  <si>
    <t>Impostos contribuições estaduais</t>
  </si>
  <si>
    <t>Impostos contribuições municipais</t>
  </si>
  <si>
    <t>Imposto renda e contribuição social diferido</t>
  </si>
  <si>
    <t>Instituições financeiras</t>
  </si>
  <si>
    <t>Despesas financeiras e aluguéis</t>
  </si>
  <si>
    <t>Acionistas</t>
  </si>
  <si>
    <t>Lucros retidos</t>
  </si>
  <si>
    <t>Remuneração ao acionista</t>
  </si>
  <si>
    <t>Valor adicionado distribuído</t>
  </si>
  <si>
    <t>Petrobras Transporte S.A. - Transpetro</t>
  </si>
  <si>
    <t>Empresa do Sistema Petrobras</t>
  </si>
  <si>
    <t>Balanço Patrimonial</t>
  </si>
  <si>
    <t>(Em milhares de reais, exceto se indicado de outra forma)</t>
  </si>
  <si>
    <t>Demonstração do Resultado do Exercício</t>
  </si>
  <si>
    <t>Demonstração de Resultados Abrangentes</t>
  </si>
  <si>
    <t>Demonstração das Mutações do Patrimônio Líquido</t>
  </si>
  <si>
    <t>Demonstração dos Fluxos de Caixa</t>
  </si>
  <si>
    <t>Demonstração do Valor Adicionado</t>
  </si>
  <si>
    <t>31.12.2020</t>
  </si>
  <si>
    <t>7.1</t>
  </si>
  <si>
    <t>7.2</t>
  </si>
  <si>
    <t>Arrendamentos mercantis, inclui partes relacionadas</t>
  </si>
  <si>
    <t>Dividendos e juros sobre capital próprio a pagar</t>
  </si>
  <si>
    <t>Despesas</t>
  </si>
  <si>
    <t>Perda / reversão no valor de recuperação de ativos</t>
  </si>
  <si>
    <t>Outras receitas (despesas) operacionais, líquidas</t>
  </si>
  <si>
    <t>Lucro antes do resultado financeiro</t>
  </si>
  <si>
    <t>Redução de capital</t>
  </si>
  <si>
    <t xml:space="preserve"> Reserva de retenção de lucros</t>
  </si>
  <si>
    <t xml:space="preserve">    Juros sobre capital próprio propostos</t>
  </si>
  <si>
    <t>Saldos em 31 de dezembro de 2020</t>
  </si>
  <si>
    <t xml:space="preserve"> Perdas com recebíveis, inclui PCE</t>
  </si>
  <si>
    <t xml:space="preserve">    Recuperação de crédito fiscal - PIS e COFINS</t>
  </si>
  <si>
    <t>3.1</t>
  </si>
  <si>
    <t>3.2</t>
  </si>
  <si>
    <t>4-5</t>
  </si>
  <si>
    <t>18.4</t>
  </si>
  <si>
    <t>13.1</t>
  </si>
  <si>
    <t>13.3</t>
  </si>
  <si>
    <t>Resultado do período</t>
  </si>
  <si>
    <t>20-21</t>
  </si>
  <si>
    <t>Imposto de renda e contribuição social corrente</t>
  </si>
  <si>
    <t>Imposto de renda e contribuição social diferido</t>
  </si>
  <si>
    <t>LUCRO LÍQUIDO DO PERÍODO</t>
  </si>
  <si>
    <t>18.3</t>
  </si>
  <si>
    <t>Quantidade de lote de mil ações ao final do período</t>
  </si>
  <si>
    <t xml:space="preserve">     reconhecidos no patrimônio líquido</t>
  </si>
  <si>
    <t>18.2</t>
  </si>
  <si>
    <t>Lucro líquido do período</t>
  </si>
  <si>
    <t>Receita na alienação de bens</t>
  </si>
  <si>
    <t>Caixa e equivalentes de caixa no início do período</t>
  </si>
  <si>
    <t>CAIXA E EQUIVALENTE DE CAIXA NO FINAL DO PERÍODO</t>
  </si>
  <si>
    <t>Transações de investimento e financiamento que não afetaram o caixa</t>
  </si>
  <si>
    <t xml:space="preserve">Ajustes líquidos - adições de imobilizado </t>
  </si>
  <si>
    <t>Baixa de gastos adicionais capitalizados indevidamente</t>
  </si>
  <si>
    <t>30.06.2021</t>
  </si>
  <si>
    <t>Adiantamento a fornecedores, inclui partes relacionadas</t>
  </si>
  <si>
    <t>11-17</t>
  </si>
  <si>
    <t>01.01.2021 a
30.06.2021</t>
  </si>
  <si>
    <t>01.01.2020 a
30.06.2020</t>
  </si>
  <si>
    <t>01.04.2021 a
30.06.2021</t>
  </si>
  <si>
    <t>01.04.2020 a
30.06.2020</t>
  </si>
  <si>
    <t>Resultado de participações em investimentos</t>
  </si>
  <si>
    <t>Saldos em 30 de junho de 2020</t>
  </si>
  <si>
    <t>Saldos em 30 de junho de 2021</t>
  </si>
  <si>
    <t>Reserva de lucros</t>
  </si>
  <si>
    <t>Lucros/
(prejuízos) acumulados</t>
  </si>
  <si>
    <t>Lucros acumulados</t>
  </si>
  <si>
    <r>
      <t>Em 1</t>
    </r>
    <r>
      <rPr>
        <b/>
        <u/>
        <vertAlign val="superscript"/>
        <sz val="10"/>
        <color theme="1"/>
        <rFont val="Petrobras Sans"/>
        <family val="2"/>
      </rPr>
      <t>o</t>
    </r>
    <r>
      <rPr>
        <b/>
        <sz val="10"/>
        <color theme="1"/>
        <rFont val="Petrobras Sans"/>
        <family val="2"/>
      </rPr>
      <t xml:space="preserve"> de janeiro de 2014</t>
    </r>
  </si>
  <si>
    <t xml:space="preserve">Ajustes de exercícios anteriores </t>
  </si>
  <si>
    <t>Saldo de abertura reapresentado</t>
  </si>
  <si>
    <t>Mensuração passivo atuarial - Petro 2 e AMS</t>
  </si>
  <si>
    <t>Integralização de capital conf. AGE de 01 de abril 2014</t>
  </si>
  <si>
    <t>Complemento dividendo</t>
  </si>
  <si>
    <t xml:space="preserve">Lucros líquido do exercício </t>
  </si>
  <si>
    <t>Destinação do lucro</t>
  </si>
  <si>
    <t xml:space="preserve">    Dividendos adicional proposto</t>
  </si>
  <si>
    <t xml:space="preserve">    Dividendos mínimos obrigatórios</t>
  </si>
  <si>
    <t>Saldos em 31 de dezembro de 2014</t>
  </si>
  <si>
    <t>Ajuste de exercício anterior</t>
  </si>
  <si>
    <t>2.5</t>
  </si>
  <si>
    <t>Saldos em 01 de janeiro de 2015 (reapresentado)</t>
  </si>
  <si>
    <t>Remensuração passivo atuarial - Petro 2 e AMS</t>
  </si>
  <si>
    <t>20.(c)</t>
  </si>
  <si>
    <t>20.(b)</t>
  </si>
  <si>
    <t xml:space="preserve">    Juros sobre Capital Próprio </t>
  </si>
  <si>
    <t>Saldos em 31 de dezembro de 2015 (reapresentado)</t>
  </si>
  <si>
    <t>Remensuração passivo atuarial - Petros 2 e AMS</t>
  </si>
  <si>
    <t xml:space="preserve">Integralização de capital conf. AGE </t>
  </si>
  <si>
    <t>Saldos em 31 de dezembro de 2016</t>
  </si>
  <si>
    <t>Saldos em 31 de  dezembro de 2017</t>
  </si>
  <si>
    <t>Adoção inicial IFRS9 - ativos financeiros</t>
  </si>
  <si>
    <t>Prejuízo do período</t>
  </si>
  <si>
    <t>Absorção do prejuízo:</t>
  </si>
  <si>
    <t>Saldos em 31 de dezembro de 2018</t>
  </si>
  <si>
    <t>Saldos em 30 de junho de 2019</t>
  </si>
  <si>
    <t>As notas explicativas são parte integrante das informações contábeis intermediárias.</t>
  </si>
  <si>
    <t>Dividendos adicionais propostos</t>
  </si>
  <si>
    <t>Prejuízo do exercício</t>
  </si>
  <si>
    <t>22.2</t>
  </si>
  <si>
    <t>30.06.2020</t>
  </si>
  <si>
    <t xml:space="preserve">    Participação em investimentos</t>
  </si>
  <si>
    <t>Vendas de serviços e outras receitas</t>
  </si>
  <si>
    <t>Materiais, energia, serviços de terceiros e outros</t>
  </si>
  <si>
    <t>Créditos fiscais sobre insumos adquiridos de terceiros</t>
  </si>
  <si>
    <t xml:space="preserve">Vantagens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</si>
</sst>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#,###,"/>
    <numFmt numFmtId="166" formatCode="_(* #,##0_);_(* \(#,##0\);_(* &quot;-&quot;??_);_(@_)"/>
    <numFmt numFmtId="167" formatCode="_(* #,###,_);_(* \(#,###,\);_(* &quot;-&quot;??_);_(@_)"/>
    <numFmt numFmtId="168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Petrobras Sans"/>
      <family val="2"/>
    </font>
    <font>
      <b/>
      <sz val="10"/>
      <color theme="8" tint="-0.499984740745262"/>
      <name val="Petrobras Sans"/>
      <family val="2"/>
    </font>
    <font>
      <sz val="10"/>
      <color theme="8" tint="-0.499984740745262"/>
      <name val="Petrobras Sans"/>
      <family val="2"/>
    </font>
    <font>
      <b/>
      <sz val="11"/>
      <color theme="8" tint="-0.499984740745262"/>
      <name val="Petrobras Sans"/>
      <family val="2"/>
    </font>
    <font>
      <b/>
      <sz val="10"/>
      <color rgb="FF0D0D0D"/>
      <name val="Petrobras Sans"/>
      <family val="2"/>
    </font>
    <font>
      <sz val="10"/>
      <color rgb="FFFF0000"/>
      <name val="Petrobras Sans"/>
      <family val="2"/>
    </font>
    <font>
      <sz val="10"/>
      <color rgb="FF0D0D0D"/>
      <name val="Petrobras Sans"/>
      <family val="2"/>
    </font>
    <font>
      <sz val="10"/>
      <name val="Petrobras Sans"/>
      <family val="2"/>
    </font>
    <font>
      <b/>
      <sz val="10"/>
      <color theme="1"/>
      <name val="Petrobras Sans"/>
      <family val="2"/>
    </font>
    <font>
      <b/>
      <sz val="10"/>
      <color rgb="FF002060"/>
      <name val="Petrobras Sans"/>
      <family val="2"/>
    </font>
    <font>
      <b/>
      <sz val="10"/>
      <name val="Petrobras Sans"/>
      <family val="2"/>
    </font>
    <font>
      <b/>
      <sz val="10"/>
      <color theme="9" tint="-0.499984740745262"/>
      <name val="Petrobras Sans"/>
      <family val="2"/>
    </font>
    <font>
      <sz val="9"/>
      <color theme="1"/>
      <name val="Petrobras Sans"/>
      <family val="2"/>
    </font>
    <font>
      <b/>
      <sz val="10"/>
      <color rgb="FF000000"/>
      <name val="Petrobras Sans"/>
      <family val="2"/>
    </font>
    <font>
      <sz val="10"/>
      <color rgb="FF000000"/>
      <name val="Petrobras Sans"/>
      <family val="2"/>
    </font>
    <font>
      <b/>
      <sz val="10"/>
      <color theme="0"/>
      <name val="Petrobras Sans"/>
      <family val="2"/>
    </font>
    <font>
      <b/>
      <sz val="12"/>
      <color theme="8" tint="-0.499984740745262"/>
      <name val="Petrobras Sans"/>
      <family val="2"/>
    </font>
    <font>
      <sz val="10"/>
      <color theme="0"/>
      <name val="Petrobras Sans"/>
      <family val="2"/>
    </font>
    <font>
      <b/>
      <i/>
      <sz val="10"/>
      <color theme="8" tint="-0.499984740745262"/>
      <name val="Petrobras Sans"/>
      <family val="2"/>
    </font>
    <font>
      <b/>
      <sz val="16"/>
      <color rgb="FF000000"/>
      <name val="Trebuchet MS"/>
      <family val="2"/>
    </font>
    <font>
      <sz val="14"/>
      <color rgb="FF000000"/>
      <name val="Trebuchet MS"/>
      <family val="2"/>
    </font>
    <font>
      <i/>
      <sz val="10"/>
      <color rgb="FF000000"/>
      <name val="Trebuchet MS"/>
      <family val="2"/>
    </font>
    <font>
      <i/>
      <sz val="9"/>
      <color rgb="FF000000"/>
      <name val="Trebuchet MS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002060"/>
      <name val="Petrobras Sans"/>
      <family val="2"/>
    </font>
    <font>
      <b/>
      <u/>
      <vertAlign val="superscript"/>
      <sz val="10"/>
      <color theme="1"/>
      <name val="Petrobras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8" tint="-0.499984740745262"/>
      </top>
      <bottom style="thin">
        <color theme="2" tint="-9.9978637043366805E-2"/>
      </bottom>
      <diagonal/>
    </border>
    <border>
      <left/>
      <right/>
      <top style="thin">
        <color theme="8" tint="-0.499984740745262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Border="1"/>
    <xf numFmtId="165" fontId="2" fillId="0" borderId="1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64" fontId="8" fillId="0" borderId="0" xfId="2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 wrapText="1"/>
    </xf>
    <xf numFmtId="43" fontId="2" fillId="0" borderId="0" xfId="1" applyFont="1"/>
    <xf numFmtId="2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right" vertical="center"/>
    </xf>
    <xf numFmtId="164" fontId="9" fillId="0" borderId="0" xfId="2" applyNumberFormat="1" applyFont="1" applyFill="1" applyAlignment="1">
      <alignment horizontal="right" vertical="center"/>
    </xf>
    <xf numFmtId="0" fontId="2" fillId="0" borderId="0" xfId="0" applyFont="1" applyFill="1"/>
    <xf numFmtId="2" fontId="8" fillId="0" borderId="0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Fill="1" applyBorder="1"/>
    <xf numFmtId="164" fontId="8" fillId="0" borderId="3" xfId="2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164" fontId="3" fillId="0" borderId="0" xfId="1" applyNumberFormat="1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/>
    <xf numFmtId="0" fontId="2" fillId="0" borderId="0" xfId="0" applyFont="1" applyFill="1" applyBorder="1"/>
    <xf numFmtId="2" fontId="8" fillId="0" borderId="0" xfId="3" applyNumberFormat="1" applyFont="1" applyFill="1" applyAlignment="1">
      <alignment horizontal="right" vertical="center"/>
    </xf>
    <xf numFmtId="164" fontId="2" fillId="0" borderId="0" xfId="1" applyNumberFormat="1" applyFont="1"/>
    <xf numFmtId="0" fontId="11" fillId="0" borderId="4" xfId="0" applyFont="1" applyBorder="1"/>
    <xf numFmtId="0" fontId="11" fillId="0" borderId="4" xfId="0" applyFont="1" applyFill="1" applyBorder="1"/>
    <xf numFmtId="164" fontId="11" fillId="0" borderId="4" xfId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2" fontId="8" fillId="0" borderId="0" xfId="1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quotePrefix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/>
    <xf numFmtId="164" fontId="3" fillId="0" borderId="4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/>
    <xf numFmtId="166" fontId="8" fillId="0" borderId="0" xfId="2" applyNumberFormat="1" applyFont="1" applyFill="1" applyAlignment="1">
      <alignment horizontal="right" vertical="center"/>
    </xf>
    <xf numFmtId="2" fontId="2" fillId="0" borderId="0" xfId="0" applyNumberFormat="1" applyFont="1"/>
    <xf numFmtId="2" fontId="2" fillId="0" borderId="0" xfId="0" applyNumberFormat="1" applyFont="1" applyBorder="1"/>
    <xf numFmtId="166" fontId="8" fillId="0" borderId="0" xfId="2" applyNumberFormat="1" applyFont="1" applyFill="1" applyBorder="1" applyAlignment="1">
      <alignment horizontal="right" vertical="center"/>
    </xf>
    <xf numFmtId="164" fontId="11" fillId="0" borderId="4" xfId="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wrapText="1"/>
    </xf>
    <xf numFmtId="0" fontId="2" fillId="0" borderId="5" xfId="0" applyFont="1" applyBorder="1"/>
    <xf numFmtId="0" fontId="2" fillId="0" borderId="5" xfId="0" applyFont="1" applyFill="1" applyBorder="1"/>
    <xf numFmtId="0" fontId="8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wrapText="1"/>
    </xf>
    <xf numFmtId="165" fontId="8" fillId="0" borderId="5" xfId="1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vertical="center"/>
    </xf>
    <xf numFmtId="0" fontId="10" fillId="3" borderId="6" xfId="0" applyFont="1" applyFill="1" applyBorder="1"/>
    <xf numFmtId="164" fontId="3" fillId="3" borderId="6" xfId="3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 wrapText="1"/>
    </xf>
    <xf numFmtId="164" fontId="2" fillId="0" borderId="0" xfId="0" applyNumberFormat="1" applyFont="1"/>
    <xf numFmtId="0" fontId="14" fillId="0" borderId="7" xfId="0" applyFont="1" applyBorder="1"/>
    <xf numFmtId="0" fontId="14" fillId="0" borderId="0" xfId="0" applyFont="1"/>
    <xf numFmtId="165" fontId="2" fillId="0" borderId="0" xfId="0" applyNumberFormat="1" applyFont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7" fontId="2" fillId="0" borderId="0" xfId="0" applyNumberFormat="1" applyFont="1"/>
    <xf numFmtId="166" fontId="2" fillId="0" borderId="0" xfId="0" applyNumberFormat="1" applyFont="1"/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9" fillId="0" borderId="0" xfId="0" applyFont="1"/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3" borderId="6" xfId="0" applyFont="1" applyFill="1" applyBorder="1"/>
    <xf numFmtId="0" fontId="9" fillId="3" borderId="6" xfId="0" applyFont="1" applyFill="1" applyBorder="1"/>
    <xf numFmtId="0" fontId="3" fillId="0" borderId="0" xfId="0" applyFont="1" applyBorder="1" applyAlignment="1">
      <alignment horizontal="right"/>
    </xf>
    <xf numFmtId="0" fontId="4" fillId="3" borderId="0" xfId="0" applyFont="1" applyFill="1"/>
    <xf numFmtId="166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11" fillId="0" borderId="5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8" fillId="0" borderId="3" xfId="0" applyNumberFormat="1" applyFont="1" applyBorder="1" applyAlignment="1">
      <alignment vertical="center" wrapText="1"/>
    </xf>
    <xf numFmtId="166" fontId="8" fillId="0" borderId="3" xfId="0" applyNumberFormat="1" applyFont="1" applyBorder="1" applyAlignment="1">
      <alignment vertical="center"/>
    </xf>
    <xf numFmtId="166" fontId="8" fillId="3" borderId="0" xfId="0" applyNumberFormat="1" applyFont="1" applyFill="1" applyAlignment="1">
      <alignment vertical="center" wrapText="1"/>
    </xf>
    <xf numFmtId="166" fontId="16" fillId="3" borderId="0" xfId="0" applyNumberFormat="1" applyFont="1" applyFill="1" applyAlignment="1">
      <alignment horizontal="right" vertical="center"/>
    </xf>
    <xf numFmtId="166" fontId="8" fillId="0" borderId="0" xfId="0" applyNumberFormat="1" applyFont="1" applyAlignment="1">
      <alignment vertical="center" wrapText="1"/>
    </xf>
    <xf numFmtId="166" fontId="12" fillId="0" borderId="0" xfId="0" applyNumberFormat="1" applyFont="1" applyAlignment="1">
      <alignment vertical="center"/>
    </xf>
    <xf numFmtId="17" fontId="9" fillId="0" borderId="0" xfId="0" quotePrefix="1" applyNumberFormat="1" applyFont="1" applyFill="1" applyAlignment="1">
      <alignment horizontal="right" vertical="center"/>
    </xf>
    <xf numFmtId="166" fontId="9" fillId="0" borderId="0" xfId="0" applyNumberFormat="1" applyFont="1" applyAlignment="1">
      <alignment vertical="center" wrapText="1"/>
    </xf>
    <xf numFmtId="166" fontId="8" fillId="0" borderId="0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166" fontId="13" fillId="3" borderId="6" xfId="0" applyNumberFormat="1" applyFont="1" applyFill="1" applyBorder="1" applyAlignment="1">
      <alignment vertical="center"/>
    </xf>
    <xf numFmtId="166" fontId="6" fillId="3" borderId="6" xfId="0" applyNumberFormat="1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Border="1" applyAlignment="1">
      <alignment horizontal="right" vertical="center"/>
    </xf>
    <xf numFmtId="0" fontId="10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166" fontId="3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horizontal="right" vertical="center"/>
    </xf>
    <xf numFmtId="0" fontId="14" fillId="0" borderId="10" xfId="0" applyFont="1" applyBorder="1"/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/>
    </xf>
    <xf numFmtId="164" fontId="3" fillId="0" borderId="12" xfId="1" applyNumberFormat="1" applyFont="1" applyBorder="1" applyAlignment="1">
      <alignment vertic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3" fillId="0" borderId="0" xfId="0" applyNumberFormat="1" applyFont="1"/>
    <xf numFmtId="0" fontId="19" fillId="0" borderId="0" xfId="0" applyFont="1"/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6" fontId="2" fillId="0" borderId="0" xfId="0" applyNumberFormat="1" applyFont="1" applyFill="1" applyAlignment="1">
      <alignment horizontal="left"/>
    </xf>
    <xf numFmtId="0" fontId="17" fillId="0" borderId="0" xfId="0" applyFont="1"/>
    <xf numFmtId="166" fontId="9" fillId="0" borderId="0" xfId="0" applyNumberFormat="1" applyFont="1" applyFill="1" applyAlignment="1">
      <alignment horizontal="left"/>
    </xf>
    <xf numFmtId="166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indent="1"/>
    </xf>
    <xf numFmtId="166" fontId="9" fillId="0" borderId="0" xfId="0" applyNumberFormat="1" applyFont="1" applyAlignment="1">
      <alignment horizontal="left"/>
    </xf>
    <xf numFmtId="0" fontId="20" fillId="0" borderId="0" xfId="0" applyFont="1"/>
    <xf numFmtId="166" fontId="8" fillId="0" borderId="0" xfId="3" applyNumberFormat="1" applyFont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/>
    <xf numFmtId="164" fontId="3" fillId="0" borderId="4" xfId="0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 vertical="center"/>
    </xf>
    <xf numFmtId="167" fontId="8" fillId="0" borderId="0" xfId="1" applyNumberFormat="1" applyFont="1" applyBorder="1" applyAlignment="1">
      <alignment horizontal="right" vertical="center"/>
    </xf>
    <xf numFmtId="166" fontId="3" fillId="0" borderId="4" xfId="0" applyNumberFormat="1" applyFont="1" applyBorder="1"/>
    <xf numFmtId="167" fontId="8" fillId="0" borderId="0" xfId="3" applyNumberFormat="1" applyFont="1" applyAlignment="1">
      <alignment horizontal="right" vertical="center"/>
    </xf>
    <xf numFmtId="0" fontId="8" fillId="0" borderId="0" xfId="0" applyFont="1" applyAlignment="1"/>
    <xf numFmtId="0" fontId="13" fillId="4" borderId="4" xfId="0" applyFont="1" applyFill="1" applyBorder="1" applyAlignment="1">
      <alignment vertical="center"/>
    </xf>
    <xf numFmtId="0" fontId="2" fillId="4" borderId="4" xfId="0" applyFont="1" applyFill="1" applyBorder="1"/>
    <xf numFmtId="164" fontId="3" fillId="4" borderId="4" xfId="1" applyNumberFormat="1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19" fillId="0" borderId="1" xfId="0" applyFont="1" applyBorder="1"/>
    <xf numFmtId="0" fontId="8" fillId="5" borderId="1" xfId="0" applyFont="1" applyFill="1" applyBorder="1" applyAlignment="1">
      <alignment vertical="center"/>
    </xf>
    <xf numFmtId="166" fontId="8" fillId="0" borderId="3" xfId="3" applyNumberFormat="1" applyFont="1" applyBorder="1" applyAlignment="1">
      <alignment horizontal="right" vertical="center"/>
    </xf>
    <xf numFmtId="166" fontId="8" fillId="0" borderId="1" xfId="3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6" fontId="8" fillId="0" borderId="1" xfId="3" applyNumberFormat="1" applyFont="1" applyBorder="1" applyAlignment="1">
      <alignment horizontal="right" vertical="center"/>
    </xf>
    <xf numFmtId="166" fontId="3" fillId="0" borderId="12" xfId="3" applyNumberFormat="1" applyFont="1" applyBorder="1" applyAlignment="1">
      <alignment horizontal="right" vertical="center"/>
    </xf>
    <xf numFmtId="166" fontId="8" fillId="0" borderId="0" xfId="3" applyNumberFormat="1" applyFont="1" applyBorder="1" applyAlignment="1">
      <alignment horizontal="right" vertical="center"/>
    </xf>
    <xf numFmtId="166" fontId="8" fillId="0" borderId="0" xfId="3" applyNumberFormat="1" applyFont="1" applyFill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66" fontId="8" fillId="0" borderId="3" xfId="3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/>
    <xf numFmtId="0" fontId="2" fillId="3" borderId="12" xfId="0" applyFont="1" applyFill="1" applyBorder="1"/>
    <xf numFmtId="166" fontId="3" fillId="3" borderId="12" xfId="3" applyNumberFormat="1" applyFont="1" applyFill="1" applyBorder="1" applyAlignment="1">
      <alignment horizontal="right"/>
    </xf>
    <xf numFmtId="166" fontId="3" fillId="3" borderId="13" xfId="3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vertical="center"/>
    </xf>
    <xf numFmtId="0" fontId="7" fillId="0" borderId="11" xfId="1" applyNumberFormat="1" applyFont="1" applyBorder="1"/>
    <xf numFmtId="0" fontId="21" fillId="0" borderId="0" xfId="0" applyFont="1" applyFill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14" xfId="0" applyFont="1" applyBorder="1"/>
    <xf numFmtId="0" fontId="23" fillId="0" borderId="0" xfId="0" applyFont="1" applyBorder="1"/>
    <xf numFmtId="0" fontId="24" fillId="0" borderId="0" xfId="0" applyFont="1" applyBorder="1"/>
    <xf numFmtId="2" fontId="9" fillId="0" borderId="0" xfId="0" applyNumberFormat="1" applyFont="1" applyFill="1"/>
    <xf numFmtId="0" fontId="9" fillId="0" borderId="3" xfId="0" applyFont="1" applyFill="1" applyBorder="1"/>
    <xf numFmtId="2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2" fontId="12" fillId="0" borderId="4" xfId="0" applyNumberFormat="1" applyFont="1" applyFill="1" applyBorder="1" applyAlignment="1"/>
    <xf numFmtId="2" fontId="12" fillId="0" borderId="0" xfId="0" applyNumberFormat="1" applyFont="1" applyFill="1" applyBorder="1" applyAlignment="1"/>
    <xf numFmtId="0" fontId="9" fillId="0" borderId="0" xfId="0" applyFont="1" applyFill="1" applyBorder="1"/>
    <xf numFmtId="0" fontId="12" fillId="0" borderId="4" xfId="0" applyFont="1" applyFill="1" applyBorder="1"/>
    <xf numFmtId="2" fontId="9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167" fontId="8" fillId="0" borderId="0" xfId="3" applyNumberFormat="1" applyFont="1" applyBorder="1" applyAlignment="1">
      <alignment horizontal="right" vertical="center"/>
    </xf>
    <xf numFmtId="167" fontId="8" fillId="0" borderId="5" xfId="3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2" fillId="0" borderId="8" xfId="0" applyFont="1" applyBorder="1"/>
    <xf numFmtId="0" fontId="9" fillId="0" borderId="8" xfId="0" applyFont="1" applyBorder="1"/>
    <xf numFmtId="167" fontId="2" fillId="0" borderId="8" xfId="1" applyNumberFormat="1" applyFont="1" applyBorder="1"/>
    <xf numFmtId="4" fontId="8" fillId="0" borderId="5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6" fontId="9" fillId="0" borderId="3" xfId="0" applyNumberFormat="1" applyFont="1" applyBorder="1" applyAlignment="1">
      <alignment vertical="center" wrapText="1"/>
    </xf>
    <xf numFmtId="166" fontId="9" fillId="3" borderId="0" xfId="0" applyNumberFormat="1" applyFont="1" applyFill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4" fontId="2" fillId="0" borderId="0" xfId="0" applyNumberFormat="1" applyFont="1" applyFill="1"/>
    <xf numFmtId="0" fontId="9" fillId="0" borderId="0" xfId="0" applyFont="1" applyBorder="1"/>
    <xf numFmtId="167" fontId="0" fillId="0" borderId="0" xfId="0" applyNumberFormat="1"/>
    <xf numFmtId="0" fontId="8" fillId="0" borderId="0" xfId="0" applyFont="1" applyBorder="1" applyAlignment="1"/>
    <xf numFmtId="43" fontId="0" fillId="0" borderId="0" xfId="0" applyNumberFormat="1" applyBorder="1"/>
    <xf numFmtId="0" fontId="0" fillId="0" borderId="0" xfId="0" applyNumberFormat="1" applyBorder="1"/>
    <xf numFmtId="168" fontId="8" fillId="0" borderId="0" xfId="1" applyNumberFormat="1" applyFont="1" applyAlignment="1">
      <alignment horizontal="right" vertical="center"/>
    </xf>
    <xf numFmtId="0" fontId="8" fillId="3" borderId="0" xfId="0" applyFont="1" applyFill="1" applyAlignment="1">
      <alignment vertical="center"/>
    </xf>
    <xf numFmtId="164" fontId="9" fillId="3" borderId="0" xfId="1" applyNumberFormat="1" applyFont="1" applyFill="1" applyAlignment="1">
      <alignment horizontal="right" vertical="center"/>
    </xf>
    <xf numFmtId="165" fontId="2" fillId="0" borderId="0" xfId="1" applyNumberFormat="1" applyFont="1"/>
    <xf numFmtId="168" fontId="2" fillId="0" borderId="11" xfId="1" applyNumberFormat="1" applyFont="1" applyBorder="1"/>
    <xf numFmtId="0" fontId="8" fillId="0" borderId="3" xfId="0" applyFont="1" applyBorder="1" applyAlignment="1">
      <alignment vertical="center"/>
    </xf>
    <xf numFmtId="166" fontId="2" fillId="0" borderId="0" xfId="0" applyNumberFormat="1" applyFont="1" applyAlignment="1"/>
    <xf numFmtId="49" fontId="9" fillId="0" borderId="0" xfId="0" applyNumberFormat="1" applyFont="1" applyFill="1" applyAlignment="1">
      <alignment horizontal="right" vertical="center"/>
    </xf>
    <xf numFmtId="17" fontId="9" fillId="0" borderId="0" xfId="0" quotePrefix="1" applyNumberFormat="1" applyFont="1" applyFill="1" applyBorder="1" applyAlignment="1">
      <alignment horizontal="right" vertical="center"/>
    </xf>
    <xf numFmtId="0" fontId="2" fillId="0" borderId="16" xfId="0" applyFont="1" applyBorder="1"/>
    <xf numFmtId="165" fontId="7" fillId="0" borderId="0" xfId="0" applyNumberFormat="1" applyFont="1"/>
    <xf numFmtId="0" fontId="6" fillId="0" borderId="0" xfId="0" applyFont="1" applyFill="1" applyAlignment="1">
      <alignment vertical="center" wrapText="1"/>
    </xf>
    <xf numFmtId="166" fontId="8" fillId="0" borderId="0" xfId="2" applyNumberFormat="1" applyFont="1" applyFill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vertical="center"/>
    </xf>
    <xf numFmtId="0" fontId="9" fillId="0" borderId="6" xfId="0" applyFont="1" applyFill="1" applyBorder="1"/>
    <xf numFmtId="164" fontId="3" fillId="0" borderId="6" xfId="3" applyNumberFormat="1" applyFont="1" applyBorder="1" applyAlignment="1">
      <alignment vertical="center"/>
    </xf>
    <xf numFmtId="166" fontId="3" fillId="0" borderId="4" xfId="3" applyNumberFormat="1" applyFont="1" applyFill="1" applyBorder="1" applyAlignment="1">
      <alignment vertical="center"/>
    </xf>
    <xf numFmtId="166" fontId="3" fillId="0" borderId="4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7" fontId="8" fillId="0" borderId="0" xfId="3" applyNumberFormat="1" applyFont="1" applyFill="1" applyBorder="1" applyAlignment="1">
      <alignment horizontal="right" vertical="center"/>
    </xf>
    <xf numFmtId="166" fontId="8" fillId="0" borderId="3" xfId="2" applyNumberFormat="1" applyFont="1" applyFill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166" fontId="3" fillId="0" borderId="17" xfId="3" applyNumberFormat="1" applyFont="1" applyBorder="1" applyAlignment="1">
      <alignment vertical="center"/>
    </xf>
    <xf numFmtId="166" fontId="8" fillId="0" borderId="0" xfId="2" applyNumberFormat="1" applyFont="1" applyFill="1" applyAlignment="1">
      <alignment horizontal="left" vertical="center"/>
    </xf>
    <xf numFmtId="166" fontId="3" fillId="3" borderId="6" xfId="1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166" fontId="8" fillId="0" borderId="0" xfId="0" applyNumberFormat="1" applyFont="1" applyFill="1" applyAlignment="1">
      <alignment horizontal="right" vertical="center"/>
    </xf>
    <xf numFmtId="166" fontId="3" fillId="0" borderId="12" xfId="0" applyNumberFormat="1" applyFont="1" applyFill="1" applyBorder="1" applyAlignment="1">
      <alignment vertical="center"/>
    </xf>
    <xf numFmtId="0" fontId="2" fillId="0" borderId="18" xfId="0" applyFont="1" applyBorder="1"/>
    <xf numFmtId="0" fontId="27" fillId="0" borderId="0" xfId="0" applyFont="1"/>
    <xf numFmtId="0" fontId="10" fillId="0" borderId="0" xfId="0" applyFont="1" applyAlignment="1">
      <alignment vertical="center" wrapText="1"/>
    </xf>
    <xf numFmtId="166" fontId="6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0" xfId="0" applyFont="1" applyFill="1"/>
    <xf numFmtId="166" fontId="8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horizontal="right" vertical="center"/>
    </xf>
    <xf numFmtId="166" fontId="6" fillId="0" borderId="19" xfId="0" applyNumberFormat="1" applyFont="1" applyBorder="1" applyAlignment="1">
      <alignment vertical="center"/>
    </xf>
    <xf numFmtId="166" fontId="8" fillId="0" borderId="20" xfId="0" applyNumberFormat="1" applyFont="1" applyBorder="1" applyAlignment="1">
      <alignment horizontal="right" vertical="center"/>
    </xf>
    <xf numFmtId="166" fontId="8" fillId="0" borderId="20" xfId="0" applyNumberFormat="1" applyFont="1" applyBorder="1" applyAlignment="1">
      <alignment vertical="center"/>
    </xf>
    <xf numFmtId="164" fontId="6" fillId="0" borderId="19" xfId="1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166" fontId="6" fillId="0" borderId="12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11" fillId="0" borderId="12" xfId="0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/>
    <xf numFmtId="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NumberFormat="1" applyFont="1" applyBorder="1"/>
  </cellXfs>
  <cellStyles count="6">
    <cellStyle name="Normal" xfId="0" builtinId="0"/>
    <cellStyle name="Vírgula" xfId="1" builtinId="3"/>
    <cellStyle name="Vírgula 2 4" xfId="3"/>
    <cellStyle name="Vírgula 2 4 2 2" xfId="5"/>
    <cellStyle name="Vírgula 6" xfId="2"/>
    <cellStyle name="Vírgula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74"/>
  <sheetViews>
    <sheetView showGridLines="0" tabSelected="1" zoomScaleNormal="100" workbookViewId="0">
      <selection activeCell="L29" sqref="L29"/>
    </sheetView>
  </sheetViews>
  <sheetFormatPr defaultColWidth="9.140625" defaultRowHeight="12.75" x14ac:dyDescent="0.2"/>
  <cols>
    <col min="1" max="1" width="2.140625" style="4" customWidth="1"/>
    <col min="2" max="2" width="38.85546875" style="4" bestFit="1" customWidth="1"/>
    <col min="3" max="3" width="8.7109375" style="4" bestFit="1" customWidth="1"/>
    <col min="4" max="7" width="11.42578125" style="4" customWidth="1"/>
    <col min="8" max="8" width="0.5703125" style="4" customWidth="1"/>
    <col min="9" max="9" width="2.140625" style="4" customWidth="1"/>
    <col min="10" max="10" width="46" style="4" bestFit="1" customWidth="1"/>
    <col min="11" max="11" width="5" style="4" bestFit="1" customWidth="1"/>
    <col min="12" max="12" width="11.5703125" style="4" bestFit="1" customWidth="1"/>
    <col min="13" max="14" width="11.42578125" style="4" customWidth="1"/>
    <col min="15" max="15" width="12.85546875" style="4" customWidth="1"/>
    <col min="16" max="16" width="14.140625" style="4" bestFit="1" customWidth="1"/>
    <col min="17" max="16384" width="9.140625" style="4"/>
  </cols>
  <sheetData>
    <row r="1" spans="1:16" ht="21" x14ac:dyDescent="0.35">
      <c r="A1" s="223" t="s">
        <v>145</v>
      </c>
    </row>
    <row r="2" spans="1:16" ht="21" x14ac:dyDescent="0.35">
      <c r="A2" s="223" t="s">
        <v>146</v>
      </c>
    </row>
    <row r="3" spans="1:16" ht="18.75" x14ac:dyDescent="0.3">
      <c r="A3" s="224" t="s">
        <v>147</v>
      </c>
    </row>
    <row r="4" spans="1:16" ht="15" x14ac:dyDescent="0.3">
      <c r="A4" s="225" t="s">
        <v>148</v>
      </c>
    </row>
    <row r="5" spans="1:16" x14ac:dyDescent="0.2">
      <c r="A5" s="1"/>
      <c r="B5" s="1"/>
      <c r="C5" s="1"/>
      <c r="D5" s="1"/>
      <c r="E5" s="2"/>
      <c r="F5" s="2"/>
      <c r="G5" s="3"/>
      <c r="J5" s="5"/>
      <c r="K5" s="1"/>
      <c r="L5" s="1"/>
      <c r="M5" s="6"/>
      <c r="N5" s="1"/>
      <c r="O5" s="6"/>
    </row>
    <row r="6" spans="1:16" ht="15.75" customHeight="1" x14ac:dyDescent="0.2">
      <c r="A6" s="7" t="s">
        <v>0</v>
      </c>
      <c r="B6" s="8"/>
      <c r="C6" s="9"/>
      <c r="D6" s="10"/>
      <c r="E6" s="11" t="s">
        <v>1</v>
      </c>
      <c r="F6" s="10"/>
      <c r="G6" s="12" t="s">
        <v>2</v>
      </c>
      <c r="H6" s="13"/>
      <c r="I6" s="14" t="s">
        <v>3</v>
      </c>
      <c r="J6" s="15"/>
      <c r="K6" s="9"/>
      <c r="L6" s="10"/>
      <c r="M6" s="11" t="s">
        <v>1</v>
      </c>
      <c r="N6" s="10"/>
      <c r="O6" s="11" t="s">
        <v>2</v>
      </c>
    </row>
    <row r="7" spans="1:16" x14ac:dyDescent="0.2">
      <c r="A7" s="16"/>
      <c r="B7" s="17"/>
      <c r="C7" s="18" t="s">
        <v>4</v>
      </c>
      <c r="D7" s="18" t="s">
        <v>191</v>
      </c>
      <c r="E7" s="18" t="s">
        <v>154</v>
      </c>
      <c r="F7" s="18" t="s">
        <v>191</v>
      </c>
      <c r="G7" s="18" t="s">
        <v>154</v>
      </c>
      <c r="H7" s="19"/>
      <c r="I7" s="20"/>
      <c r="J7" s="21"/>
      <c r="K7" s="22" t="s">
        <v>4</v>
      </c>
      <c r="L7" s="18" t="s">
        <v>191</v>
      </c>
      <c r="M7" s="18" t="s">
        <v>154</v>
      </c>
      <c r="N7" s="18" t="s">
        <v>191</v>
      </c>
      <c r="O7" s="18" t="s">
        <v>154</v>
      </c>
    </row>
    <row r="8" spans="1:16" ht="9.75" customHeight="1" x14ac:dyDescent="0.2">
      <c r="H8" s="24"/>
      <c r="I8" s="24"/>
      <c r="J8" s="25"/>
      <c r="K8" s="25"/>
      <c r="M8" s="23"/>
      <c r="O8" s="23"/>
    </row>
    <row r="9" spans="1:16" ht="12.75" customHeight="1" x14ac:dyDescent="0.2">
      <c r="A9" s="26" t="s">
        <v>5</v>
      </c>
      <c r="C9" s="27"/>
      <c r="H9" s="28"/>
      <c r="I9" s="29" t="s">
        <v>5</v>
      </c>
      <c r="K9" s="30"/>
      <c r="M9" s="25"/>
      <c r="O9" s="25"/>
    </row>
    <row r="10" spans="1:16" ht="12" customHeight="1" x14ac:dyDescent="0.2">
      <c r="B10" s="31" t="s">
        <v>6</v>
      </c>
      <c r="C10" s="39" t="s">
        <v>169</v>
      </c>
      <c r="D10" s="33">
        <v>110776</v>
      </c>
      <c r="E10" s="33">
        <v>168845</v>
      </c>
      <c r="F10" s="33">
        <v>1782379</v>
      </c>
      <c r="G10" s="33">
        <v>1583613</v>
      </c>
      <c r="H10" s="34"/>
      <c r="I10" s="34"/>
      <c r="J10" s="34" t="s">
        <v>7</v>
      </c>
      <c r="K10" s="39">
        <v>16</v>
      </c>
      <c r="L10" s="33">
        <v>231532</v>
      </c>
      <c r="M10" s="33">
        <v>355650</v>
      </c>
      <c r="N10" s="33">
        <v>231532</v>
      </c>
      <c r="O10" s="33">
        <v>355650</v>
      </c>
    </row>
    <row r="11" spans="1:16" ht="12" customHeight="1" x14ac:dyDescent="0.2">
      <c r="B11" s="31" t="s">
        <v>8</v>
      </c>
      <c r="C11" s="39" t="s">
        <v>170</v>
      </c>
      <c r="D11" s="33">
        <v>1036084</v>
      </c>
      <c r="E11" s="33">
        <v>2662807</v>
      </c>
      <c r="F11" s="33">
        <v>1036084</v>
      </c>
      <c r="G11" s="33">
        <v>2662807</v>
      </c>
      <c r="H11" s="34"/>
      <c r="I11" s="34"/>
      <c r="J11" s="34" t="s">
        <v>9</v>
      </c>
      <c r="K11" s="39"/>
      <c r="L11" s="33">
        <v>310875</v>
      </c>
      <c r="M11" s="33">
        <v>318219</v>
      </c>
      <c r="N11" s="33">
        <v>358794</v>
      </c>
      <c r="O11" s="33">
        <v>381265</v>
      </c>
    </row>
    <row r="12" spans="1:16" ht="12" customHeight="1" x14ac:dyDescent="0.2">
      <c r="B12" s="31" t="s">
        <v>10</v>
      </c>
      <c r="C12" s="39">
        <v>4</v>
      </c>
      <c r="D12" s="33">
        <v>153297</v>
      </c>
      <c r="E12" s="33">
        <v>136047</v>
      </c>
      <c r="F12" s="33">
        <v>153297</v>
      </c>
      <c r="G12" s="33">
        <v>136047</v>
      </c>
      <c r="H12" s="34"/>
      <c r="I12" s="34"/>
      <c r="J12" s="34" t="s">
        <v>157</v>
      </c>
      <c r="K12" s="65">
        <v>17</v>
      </c>
      <c r="L12" s="33">
        <v>501212</v>
      </c>
      <c r="M12" s="33">
        <v>697708</v>
      </c>
      <c r="N12" s="33">
        <v>982514</v>
      </c>
      <c r="O12" s="33">
        <v>1225701</v>
      </c>
    </row>
    <row r="13" spans="1:16" ht="12" customHeight="1" x14ac:dyDescent="0.2">
      <c r="B13" s="31" t="s">
        <v>11</v>
      </c>
      <c r="C13" s="266" t="s">
        <v>171</v>
      </c>
      <c r="D13" s="33">
        <v>1652874</v>
      </c>
      <c r="E13" s="33">
        <v>1156766</v>
      </c>
      <c r="F13" s="33">
        <v>2088599</v>
      </c>
      <c r="G13" s="33">
        <v>1973337</v>
      </c>
      <c r="H13" s="34"/>
      <c r="I13" s="34"/>
      <c r="J13" s="34" t="s">
        <v>12</v>
      </c>
      <c r="K13" s="39">
        <v>5</v>
      </c>
      <c r="L13" s="33">
        <v>409151</v>
      </c>
      <c r="M13" s="33">
        <v>390854</v>
      </c>
      <c r="N13" s="33">
        <v>463946</v>
      </c>
      <c r="O13" s="33">
        <v>457479</v>
      </c>
      <c r="P13" s="35"/>
    </row>
    <row r="14" spans="1:16" ht="12" customHeight="1" x14ac:dyDescent="0.2">
      <c r="B14" s="31" t="s">
        <v>192</v>
      </c>
      <c r="C14" s="39"/>
      <c r="D14" s="33">
        <v>40251</v>
      </c>
      <c r="E14" s="33">
        <v>9492</v>
      </c>
      <c r="F14" s="33">
        <v>74849</v>
      </c>
      <c r="G14" s="33">
        <v>18956</v>
      </c>
      <c r="H14" s="34"/>
      <c r="I14" s="36"/>
      <c r="J14" s="34" t="s">
        <v>13</v>
      </c>
      <c r="K14" s="39" t="s">
        <v>155</v>
      </c>
      <c r="L14" s="33">
        <v>108519</v>
      </c>
      <c r="M14" s="33">
        <v>162566</v>
      </c>
      <c r="N14" s="33">
        <v>108553</v>
      </c>
      <c r="O14" s="33">
        <v>162588</v>
      </c>
      <c r="P14" s="35"/>
    </row>
    <row r="15" spans="1:16" ht="12" customHeight="1" x14ac:dyDescent="0.2">
      <c r="B15" s="37" t="s">
        <v>14</v>
      </c>
      <c r="C15" s="38"/>
      <c r="D15" s="40">
        <v>121984</v>
      </c>
      <c r="E15" s="40">
        <v>117645</v>
      </c>
      <c r="F15" s="40">
        <v>121984</v>
      </c>
      <c r="G15" s="40">
        <v>117645</v>
      </c>
      <c r="H15" s="34"/>
      <c r="I15" s="36"/>
      <c r="J15" s="34" t="s">
        <v>15</v>
      </c>
      <c r="K15" s="39" t="s">
        <v>155</v>
      </c>
      <c r="L15" s="33">
        <v>131519</v>
      </c>
      <c r="M15" s="33">
        <v>93781</v>
      </c>
      <c r="N15" s="33">
        <v>131777</v>
      </c>
      <c r="O15" s="33">
        <v>93994</v>
      </c>
      <c r="P15" s="35"/>
    </row>
    <row r="16" spans="1:16" ht="12" customHeight="1" x14ac:dyDescent="0.2">
      <c r="B16" s="37" t="s">
        <v>16</v>
      </c>
      <c r="C16" s="39" t="s">
        <v>155</v>
      </c>
      <c r="D16" s="40">
        <v>52215</v>
      </c>
      <c r="E16" s="40">
        <v>39309</v>
      </c>
      <c r="F16" s="40">
        <v>58996</v>
      </c>
      <c r="G16" s="40">
        <v>44402</v>
      </c>
      <c r="H16" s="34"/>
      <c r="I16" s="34"/>
      <c r="J16" s="41" t="s">
        <v>158</v>
      </c>
      <c r="K16" s="39" t="s">
        <v>172</v>
      </c>
      <c r="L16" s="33">
        <v>0</v>
      </c>
      <c r="M16" s="33">
        <v>281291</v>
      </c>
      <c r="N16" s="33">
        <v>0</v>
      </c>
      <c r="O16" s="33">
        <v>281291</v>
      </c>
      <c r="P16" s="35"/>
    </row>
    <row r="17" spans="1:16" ht="12" customHeight="1" x14ac:dyDescent="0.2">
      <c r="B17" s="37" t="s">
        <v>13</v>
      </c>
      <c r="C17" s="39" t="s">
        <v>155</v>
      </c>
      <c r="D17" s="40">
        <v>235975</v>
      </c>
      <c r="E17" s="40">
        <v>389911</v>
      </c>
      <c r="F17" s="40">
        <v>236026</v>
      </c>
      <c r="G17" s="40">
        <v>389957</v>
      </c>
      <c r="H17" s="34"/>
      <c r="I17" s="34"/>
      <c r="J17" s="34" t="s">
        <v>17</v>
      </c>
      <c r="K17" s="39">
        <v>14</v>
      </c>
      <c r="L17" s="33">
        <v>463663</v>
      </c>
      <c r="M17" s="33">
        <v>577319</v>
      </c>
      <c r="N17" s="33">
        <v>463666</v>
      </c>
      <c r="O17" s="33">
        <v>577332</v>
      </c>
      <c r="P17" s="35"/>
    </row>
    <row r="18" spans="1:16" ht="12" customHeight="1" x14ac:dyDescent="0.2">
      <c r="B18" s="37" t="s">
        <v>18</v>
      </c>
      <c r="C18" s="39">
        <v>6</v>
      </c>
      <c r="D18" s="33">
        <v>52563</v>
      </c>
      <c r="E18" s="33">
        <v>14121</v>
      </c>
      <c r="F18" s="33">
        <v>65375</v>
      </c>
      <c r="G18" s="33">
        <v>28950</v>
      </c>
      <c r="H18" s="34"/>
      <c r="I18" s="42"/>
      <c r="J18" s="42" t="s">
        <v>19</v>
      </c>
      <c r="K18" s="229"/>
      <c r="L18" s="33">
        <v>16360</v>
      </c>
      <c r="M18" s="33">
        <v>30274</v>
      </c>
      <c r="N18" s="33">
        <v>16452</v>
      </c>
      <c r="O18" s="33">
        <v>30369</v>
      </c>
      <c r="P18" s="35"/>
    </row>
    <row r="19" spans="1:16" ht="12" customHeight="1" x14ac:dyDescent="0.2">
      <c r="A19" s="43"/>
      <c r="B19" s="44" t="s">
        <v>20</v>
      </c>
      <c r="C19" s="230"/>
      <c r="D19" s="45">
        <v>111445</v>
      </c>
      <c r="E19" s="45">
        <v>110967</v>
      </c>
      <c r="F19" s="45">
        <v>111085</v>
      </c>
      <c r="G19" s="45">
        <v>110692</v>
      </c>
      <c r="H19" s="34"/>
      <c r="I19" s="42"/>
      <c r="J19" s="46" t="s">
        <v>21</v>
      </c>
      <c r="K19" s="231"/>
      <c r="L19" s="47">
        <v>239</v>
      </c>
      <c r="M19" s="47">
        <v>239</v>
      </c>
      <c r="N19" s="33">
        <v>239</v>
      </c>
      <c r="O19" s="33">
        <v>46339</v>
      </c>
      <c r="P19" s="35"/>
    </row>
    <row r="20" spans="1:16" ht="12" customHeight="1" x14ac:dyDescent="0.2">
      <c r="A20" s="48"/>
      <c r="B20" s="49"/>
      <c r="C20" s="232"/>
      <c r="D20" s="50">
        <v>3567464</v>
      </c>
      <c r="E20" s="50">
        <v>4805910</v>
      </c>
      <c r="F20" s="50">
        <v>5728674</v>
      </c>
      <c r="G20" s="50">
        <v>7066406</v>
      </c>
      <c r="H20" s="42"/>
      <c r="I20" s="42"/>
      <c r="J20" s="51"/>
      <c r="K20" s="233"/>
      <c r="L20" s="52">
        <v>2173070</v>
      </c>
      <c r="M20" s="52">
        <v>2907901</v>
      </c>
      <c r="N20" s="52">
        <v>2757473</v>
      </c>
      <c r="O20" s="52">
        <v>3612008</v>
      </c>
      <c r="P20" s="35"/>
    </row>
    <row r="21" spans="1:16" ht="6" customHeight="1" x14ac:dyDescent="0.2">
      <c r="A21" s="48"/>
      <c r="B21" s="49"/>
      <c r="C21" s="232"/>
      <c r="D21" s="50"/>
      <c r="E21" s="50"/>
      <c r="F21" s="50"/>
      <c r="G21" s="50"/>
      <c r="H21" s="42"/>
      <c r="I21" s="42"/>
      <c r="J21" s="53"/>
      <c r="K21" s="234"/>
      <c r="L21" s="50"/>
      <c r="M21" s="50"/>
      <c r="N21" s="50"/>
      <c r="O21" s="50"/>
      <c r="P21" s="35"/>
    </row>
    <row r="22" spans="1:16" ht="12" customHeight="1" x14ac:dyDescent="0.2">
      <c r="B22" s="3" t="s">
        <v>22</v>
      </c>
      <c r="C22" s="39">
        <v>9</v>
      </c>
      <c r="D22" s="33">
        <v>0</v>
      </c>
      <c r="E22" s="33">
        <v>0</v>
      </c>
      <c r="F22" s="33">
        <v>0</v>
      </c>
      <c r="G22" s="33">
        <v>97183</v>
      </c>
      <c r="H22" s="34"/>
      <c r="I22" s="54"/>
      <c r="J22" s="54"/>
      <c r="K22" s="229"/>
      <c r="L22" s="55"/>
      <c r="M22" s="55"/>
      <c r="N22" s="55"/>
      <c r="O22" s="55"/>
      <c r="P22" s="56"/>
    </row>
    <row r="23" spans="1:16" ht="6" customHeight="1" x14ac:dyDescent="0.2">
      <c r="A23" s="3"/>
      <c r="B23" s="54"/>
      <c r="C23" s="235"/>
      <c r="D23" s="41"/>
      <c r="E23" s="41"/>
      <c r="F23" s="41"/>
      <c r="G23" s="41"/>
      <c r="H23" s="34"/>
      <c r="I23" s="54"/>
      <c r="J23" s="54"/>
      <c r="K23" s="38"/>
      <c r="L23" s="41"/>
      <c r="M23" s="41"/>
      <c r="N23" s="41"/>
      <c r="O23" s="41"/>
      <c r="P23" s="56"/>
    </row>
    <row r="24" spans="1:16" ht="12" customHeight="1" x14ac:dyDescent="0.2">
      <c r="A24" s="57"/>
      <c r="B24" s="58"/>
      <c r="C24" s="236"/>
      <c r="D24" s="59">
        <v>3567464</v>
      </c>
      <c r="E24" s="59">
        <v>4805910</v>
      </c>
      <c r="F24" s="52">
        <v>5728674</v>
      </c>
      <c r="G24" s="52">
        <v>7163589</v>
      </c>
      <c r="H24" s="34"/>
      <c r="I24" s="54"/>
      <c r="J24" s="54"/>
      <c r="K24" s="38"/>
      <c r="L24" s="41"/>
      <c r="M24" s="41"/>
      <c r="N24" s="41"/>
      <c r="O24" s="41"/>
    </row>
    <row r="25" spans="1:16" ht="12" customHeight="1" x14ac:dyDescent="0.2">
      <c r="B25" s="41"/>
      <c r="C25" s="38"/>
      <c r="D25" s="41"/>
      <c r="E25" s="41"/>
      <c r="F25" s="41"/>
      <c r="G25" s="41"/>
      <c r="H25" s="34"/>
      <c r="I25" s="60" t="s">
        <v>23</v>
      </c>
      <c r="J25" s="61"/>
      <c r="K25" s="229"/>
      <c r="L25" s="55"/>
      <c r="M25" s="55"/>
      <c r="N25" s="55"/>
      <c r="O25" s="55"/>
    </row>
    <row r="26" spans="1:16" ht="12" customHeight="1" x14ac:dyDescent="0.2">
      <c r="B26" s="41"/>
      <c r="C26" s="38"/>
      <c r="D26" s="253"/>
      <c r="E26" s="41"/>
      <c r="F26" s="41"/>
      <c r="G26" s="41"/>
      <c r="H26" s="34"/>
      <c r="I26" s="42"/>
      <c r="J26" s="42" t="s">
        <v>7</v>
      </c>
      <c r="K26" s="39">
        <v>16</v>
      </c>
      <c r="L26" s="33">
        <v>3761777</v>
      </c>
      <c r="M26" s="33">
        <v>5426285</v>
      </c>
      <c r="N26" s="33">
        <v>3761777</v>
      </c>
      <c r="O26" s="33">
        <v>5426285</v>
      </c>
    </row>
    <row r="27" spans="1:16" ht="12" customHeight="1" x14ac:dyDescent="0.2">
      <c r="A27" s="62" t="s">
        <v>23</v>
      </c>
      <c r="B27" s="54"/>
      <c r="C27" s="67"/>
      <c r="D27" s="63"/>
      <c r="E27" s="63"/>
      <c r="F27" s="55"/>
      <c r="G27" s="55"/>
      <c r="H27" s="34"/>
      <c r="I27" s="42"/>
      <c r="J27" s="42" t="s">
        <v>9</v>
      </c>
      <c r="K27" s="39"/>
      <c r="L27" s="33">
        <v>57422</v>
      </c>
      <c r="M27" s="33">
        <v>57335</v>
      </c>
      <c r="N27" s="33">
        <v>57422</v>
      </c>
      <c r="O27" s="33">
        <v>57335</v>
      </c>
    </row>
    <row r="28" spans="1:16" ht="12" customHeight="1" x14ac:dyDescent="0.2">
      <c r="A28" s="64" t="s">
        <v>24</v>
      </c>
      <c r="B28" s="54"/>
      <c r="C28" s="69"/>
      <c r="D28" s="63"/>
      <c r="E28" s="63"/>
      <c r="F28" s="55"/>
      <c r="G28" s="55"/>
      <c r="H28" s="34"/>
      <c r="I28" s="42"/>
      <c r="J28" s="34" t="s">
        <v>157</v>
      </c>
      <c r="K28" s="65">
        <v>17</v>
      </c>
      <c r="L28" s="33">
        <v>3118677</v>
      </c>
      <c r="M28" s="33">
        <v>2585734</v>
      </c>
      <c r="N28" s="33">
        <v>4610279</v>
      </c>
      <c r="O28" s="33">
        <v>4353176</v>
      </c>
    </row>
    <row r="29" spans="1:16" ht="12" customHeight="1" x14ac:dyDescent="0.2">
      <c r="A29" s="3"/>
      <c r="B29" s="66" t="s">
        <v>8</v>
      </c>
      <c r="C29" s="67" t="s">
        <v>170</v>
      </c>
      <c r="D29" s="33">
        <v>62377</v>
      </c>
      <c r="E29" s="33">
        <v>61824</v>
      </c>
      <c r="F29" s="33">
        <v>62377</v>
      </c>
      <c r="G29" s="33">
        <v>61824</v>
      </c>
      <c r="H29" s="34"/>
      <c r="I29" s="42"/>
      <c r="J29" s="42" t="s">
        <v>25</v>
      </c>
      <c r="K29" s="39" t="s">
        <v>173</v>
      </c>
      <c r="L29" s="33">
        <v>339264</v>
      </c>
      <c r="M29" s="33">
        <v>293647</v>
      </c>
      <c r="N29" s="33">
        <v>339264</v>
      </c>
      <c r="O29" s="33">
        <v>293647</v>
      </c>
    </row>
    <row r="30" spans="1:16" ht="12" customHeight="1" x14ac:dyDescent="0.2">
      <c r="A30" s="3"/>
      <c r="B30" s="66" t="s">
        <v>11</v>
      </c>
      <c r="C30" s="266" t="s">
        <v>171</v>
      </c>
      <c r="D30" s="33">
        <v>345249</v>
      </c>
      <c r="E30" s="33">
        <v>349464</v>
      </c>
      <c r="F30" s="33">
        <v>1806772</v>
      </c>
      <c r="G30" s="33">
        <v>2085646</v>
      </c>
      <c r="H30" s="34"/>
      <c r="I30" s="42"/>
      <c r="J30" s="42" t="s">
        <v>12</v>
      </c>
      <c r="K30" s="39">
        <v>5</v>
      </c>
      <c r="L30" s="33">
        <v>181229</v>
      </c>
      <c r="M30" s="33">
        <v>166127</v>
      </c>
      <c r="N30" s="33">
        <v>181229</v>
      </c>
      <c r="O30" s="33">
        <v>166127</v>
      </c>
    </row>
    <row r="31" spans="1:16" ht="12" customHeight="1" x14ac:dyDescent="0.2">
      <c r="A31" s="3"/>
      <c r="B31" s="66" t="s">
        <v>26</v>
      </c>
      <c r="C31" s="67" t="s">
        <v>156</v>
      </c>
      <c r="D31" s="33">
        <v>627722</v>
      </c>
      <c r="E31" s="33">
        <v>681770</v>
      </c>
      <c r="F31" s="33">
        <v>627722</v>
      </c>
      <c r="G31" s="33">
        <v>681770</v>
      </c>
      <c r="H31" s="34"/>
      <c r="I31" s="61"/>
      <c r="J31" s="42" t="s">
        <v>21</v>
      </c>
      <c r="K31" s="39"/>
      <c r="L31" s="33">
        <v>3871</v>
      </c>
      <c r="M31" s="33">
        <v>3990</v>
      </c>
      <c r="N31" s="33">
        <v>3871</v>
      </c>
      <c r="O31" s="33">
        <v>3990</v>
      </c>
    </row>
    <row r="32" spans="1:16" ht="12" customHeight="1" x14ac:dyDescent="0.2">
      <c r="A32" s="3"/>
      <c r="B32" s="37" t="s">
        <v>13</v>
      </c>
      <c r="C32" s="67" t="s">
        <v>155</v>
      </c>
      <c r="D32" s="33">
        <v>244627</v>
      </c>
      <c r="E32" s="33">
        <v>0</v>
      </c>
      <c r="F32" s="33">
        <v>244627</v>
      </c>
      <c r="G32" s="33">
        <v>0</v>
      </c>
      <c r="H32" s="34"/>
      <c r="I32" s="61"/>
      <c r="J32" s="42" t="s">
        <v>28</v>
      </c>
      <c r="K32" s="39">
        <v>15</v>
      </c>
      <c r="L32" s="33">
        <v>1179467</v>
      </c>
      <c r="M32" s="33">
        <v>1067397</v>
      </c>
      <c r="N32" s="33">
        <v>1179467</v>
      </c>
      <c r="O32" s="33">
        <v>1067397</v>
      </c>
    </row>
    <row r="33" spans="1:16" ht="12" customHeight="1" x14ac:dyDescent="0.2">
      <c r="A33" s="3"/>
      <c r="B33" s="66" t="s">
        <v>27</v>
      </c>
      <c r="C33" s="68" t="s">
        <v>174</v>
      </c>
      <c r="D33" s="33">
        <v>234838</v>
      </c>
      <c r="E33" s="33">
        <v>207297</v>
      </c>
      <c r="F33" s="33">
        <v>234838</v>
      </c>
      <c r="G33" s="33">
        <v>207297</v>
      </c>
      <c r="H33" s="34"/>
      <c r="I33" s="42"/>
      <c r="J33" s="42" t="s">
        <v>13</v>
      </c>
      <c r="K33" s="39" t="s">
        <v>155</v>
      </c>
      <c r="L33" s="33">
        <v>40031</v>
      </c>
      <c r="M33" s="33">
        <v>42213</v>
      </c>
      <c r="N33" s="33">
        <v>40031</v>
      </c>
      <c r="O33" s="33">
        <v>42213</v>
      </c>
    </row>
    <row r="34" spans="1:16" x14ac:dyDescent="0.2">
      <c r="A34" s="3"/>
      <c r="B34" s="66" t="s">
        <v>29</v>
      </c>
      <c r="C34" s="67">
        <v>8</v>
      </c>
      <c r="D34" s="33">
        <v>44615</v>
      </c>
      <c r="E34" s="33">
        <v>44088</v>
      </c>
      <c r="F34" s="33">
        <v>44615</v>
      </c>
      <c r="G34" s="33">
        <v>44088</v>
      </c>
      <c r="H34" s="34"/>
      <c r="I34" s="42"/>
      <c r="J34" s="42" t="s">
        <v>19</v>
      </c>
      <c r="K34" s="237"/>
      <c r="L34" s="47">
        <v>20013</v>
      </c>
      <c r="M34" s="47">
        <v>14916</v>
      </c>
      <c r="N34" s="47">
        <v>20013</v>
      </c>
      <c r="O34" s="47">
        <v>14916</v>
      </c>
    </row>
    <row r="35" spans="1:16" ht="12" customHeight="1" x14ac:dyDescent="0.2">
      <c r="A35" s="57"/>
      <c r="B35" s="58"/>
      <c r="C35" s="236"/>
      <c r="D35" s="52">
        <v>1559428</v>
      </c>
      <c r="E35" s="52">
        <v>1344443</v>
      </c>
      <c r="F35" s="52">
        <v>3020951</v>
      </c>
      <c r="G35" s="52">
        <v>3080625</v>
      </c>
      <c r="H35" s="34"/>
      <c r="I35" s="70"/>
      <c r="J35" s="51"/>
      <c r="K35" s="233"/>
      <c r="L35" s="71">
        <v>8701751</v>
      </c>
      <c r="M35" s="71">
        <v>9657644</v>
      </c>
      <c r="N35" s="71">
        <v>10193353</v>
      </c>
      <c r="O35" s="71">
        <v>11425086</v>
      </c>
    </row>
    <row r="36" spans="1:16" ht="12" customHeight="1" x14ac:dyDescent="0.2">
      <c r="A36" s="3"/>
      <c r="B36" s="54"/>
      <c r="C36" s="235"/>
      <c r="D36" s="61"/>
      <c r="E36" s="61"/>
      <c r="F36" s="61"/>
      <c r="G36" s="61"/>
      <c r="H36" s="34"/>
      <c r="I36" s="42"/>
      <c r="J36" s="42"/>
      <c r="K36" s="231"/>
      <c r="L36" s="72"/>
      <c r="M36" s="72"/>
      <c r="N36" s="72"/>
      <c r="O36" s="72"/>
    </row>
    <row r="37" spans="1:16" ht="12" customHeight="1" x14ac:dyDescent="0.2">
      <c r="A37" s="3"/>
      <c r="B37" s="41"/>
      <c r="C37" s="38"/>
      <c r="D37" s="41"/>
      <c r="E37" s="41"/>
      <c r="F37" s="41"/>
      <c r="G37" s="41"/>
      <c r="H37" s="34"/>
      <c r="I37" s="60" t="s">
        <v>30</v>
      </c>
      <c r="J37" s="61"/>
      <c r="K37" s="231"/>
      <c r="L37" s="73"/>
      <c r="M37" s="73"/>
      <c r="N37" s="73"/>
      <c r="O37" s="73"/>
    </row>
    <row r="38" spans="1:16" ht="12" customHeight="1" x14ac:dyDescent="0.2">
      <c r="A38" s="3"/>
      <c r="B38" s="66" t="s">
        <v>31</v>
      </c>
      <c r="C38" s="67">
        <v>10</v>
      </c>
      <c r="D38" s="33">
        <v>1599720</v>
      </c>
      <c r="E38" s="33">
        <v>1648918</v>
      </c>
      <c r="F38" s="33">
        <v>13536</v>
      </c>
      <c r="G38" s="33">
        <v>0</v>
      </c>
      <c r="H38" s="34"/>
      <c r="I38" s="42"/>
      <c r="J38" s="42" t="s">
        <v>32</v>
      </c>
      <c r="K38" s="39">
        <v>18</v>
      </c>
      <c r="L38" s="33">
        <v>2846323</v>
      </c>
      <c r="M38" s="33">
        <v>2846323</v>
      </c>
      <c r="N38" s="33">
        <v>2846323</v>
      </c>
      <c r="O38" s="33">
        <v>2846323</v>
      </c>
    </row>
    <row r="39" spans="1:16" ht="12" customHeight="1" x14ac:dyDescent="0.2">
      <c r="A39" s="3"/>
      <c r="B39" s="66" t="s">
        <v>33</v>
      </c>
      <c r="C39" s="267" t="s">
        <v>193</v>
      </c>
      <c r="D39" s="33">
        <v>9754471</v>
      </c>
      <c r="E39" s="33">
        <v>9644960</v>
      </c>
      <c r="F39" s="33">
        <v>9793927</v>
      </c>
      <c r="G39" s="33">
        <v>9671566</v>
      </c>
      <c r="H39" s="34"/>
      <c r="I39" s="42"/>
      <c r="J39" s="42" t="s">
        <v>34</v>
      </c>
      <c r="K39" s="39"/>
      <c r="L39" s="33">
        <v>1120425</v>
      </c>
      <c r="M39" s="33">
        <v>1120425</v>
      </c>
      <c r="N39" s="33">
        <v>1120425</v>
      </c>
      <c r="O39" s="33">
        <v>1120425</v>
      </c>
    </row>
    <row r="40" spans="1:16" ht="12" customHeight="1" x14ac:dyDescent="0.2">
      <c r="A40" s="48"/>
      <c r="B40" s="66" t="s">
        <v>35</v>
      </c>
      <c r="C40" s="67"/>
      <c r="D40" s="33">
        <v>61784</v>
      </c>
      <c r="E40" s="33">
        <v>50640</v>
      </c>
      <c r="F40" s="33">
        <v>61784</v>
      </c>
      <c r="G40" s="33">
        <v>50640</v>
      </c>
      <c r="H40" s="34"/>
      <c r="I40" s="42"/>
      <c r="J40" s="42" t="s">
        <v>36</v>
      </c>
      <c r="K40" s="39"/>
      <c r="L40" s="74">
        <v>900273</v>
      </c>
      <c r="M40" s="74">
        <v>962578</v>
      </c>
      <c r="N40" s="74">
        <v>900273</v>
      </c>
      <c r="O40" s="74">
        <v>962578</v>
      </c>
    </row>
    <row r="41" spans="1:16" ht="12" customHeight="1" x14ac:dyDescent="0.2">
      <c r="A41" s="48"/>
      <c r="B41" s="66"/>
      <c r="C41" s="67"/>
      <c r="D41" s="33"/>
      <c r="E41" s="33"/>
      <c r="F41" s="33"/>
      <c r="G41" s="33"/>
      <c r="H41" s="34"/>
      <c r="I41" s="42"/>
      <c r="J41" s="42" t="s">
        <v>175</v>
      </c>
      <c r="K41" s="39"/>
      <c r="L41" s="74">
        <v>801025</v>
      </c>
      <c r="M41" s="74">
        <v>0</v>
      </c>
      <c r="N41" s="74">
        <v>801025</v>
      </c>
      <c r="O41" s="74">
        <v>0</v>
      </c>
    </row>
    <row r="42" spans="1:16" ht="11.25" customHeight="1" x14ac:dyDescent="0.2">
      <c r="A42" s="3"/>
      <c r="B42" s="3"/>
      <c r="C42" s="3"/>
      <c r="D42" s="75"/>
      <c r="E42" s="75"/>
      <c r="F42" s="75"/>
      <c r="G42" s="75"/>
      <c r="H42" s="34"/>
      <c r="I42" s="42"/>
      <c r="J42" s="42"/>
      <c r="K42" s="76"/>
      <c r="L42" s="77"/>
      <c r="M42" s="77"/>
      <c r="N42" s="77"/>
      <c r="O42" s="77"/>
    </row>
    <row r="43" spans="1:16" ht="12.75" customHeight="1" x14ac:dyDescent="0.2">
      <c r="A43" s="57"/>
      <c r="B43" s="57"/>
      <c r="C43" s="57"/>
      <c r="D43" s="78">
        <v>12975403</v>
      </c>
      <c r="E43" s="78">
        <v>12688961</v>
      </c>
      <c r="F43" s="71">
        <v>12890198</v>
      </c>
      <c r="G43" s="71">
        <v>12802831</v>
      </c>
      <c r="H43" s="34"/>
      <c r="I43" s="79"/>
      <c r="J43" s="80"/>
      <c r="K43" s="80"/>
      <c r="L43" s="71">
        <v>5668046</v>
      </c>
      <c r="M43" s="71">
        <v>4929326</v>
      </c>
      <c r="N43" s="71">
        <v>5668046</v>
      </c>
      <c r="O43" s="71">
        <v>4929326</v>
      </c>
    </row>
    <row r="44" spans="1:16" ht="12.75" customHeight="1" x14ac:dyDescent="0.2">
      <c r="A44" s="81"/>
      <c r="B44" s="81"/>
      <c r="C44" s="81"/>
      <c r="D44" s="82"/>
      <c r="E44" s="82"/>
      <c r="F44" s="82"/>
      <c r="G44" s="82"/>
      <c r="H44" s="75"/>
      <c r="I44" s="82"/>
      <c r="J44" s="84"/>
      <c r="K44" s="84"/>
      <c r="L44" s="85"/>
      <c r="M44" s="85"/>
      <c r="N44" s="85"/>
      <c r="O44" s="85"/>
    </row>
    <row r="45" spans="1:16" x14ac:dyDescent="0.2">
      <c r="A45" s="86" t="s">
        <v>37</v>
      </c>
      <c r="B45" s="87"/>
      <c r="C45" s="87"/>
      <c r="D45" s="88">
        <v>16542867</v>
      </c>
      <c r="E45" s="88">
        <v>17494871</v>
      </c>
      <c r="F45" s="88">
        <v>18618872</v>
      </c>
      <c r="G45" s="88">
        <v>19966420</v>
      </c>
      <c r="H45" s="83"/>
      <c r="I45" s="86" t="s">
        <v>37</v>
      </c>
      <c r="J45" s="87"/>
      <c r="K45" s="89"/>
      <c r="L45" s="88">
        <v>16542867</v>
      </c>
      <c r="M45" s="88">
        <v>17494871</v>
      </c>
      <c r="N45" s="88">
        <v>18618872</v>
      </c>
      <c r="O45" s="88">
        <v>19966420</v>
      </c>
      <c r="P45" s="90"/>
    </row>
    <row r="46" spans="1:16" ht="9" customHeight="1" x14ac:dyDescent="0.2">
      <c r="A46" s="268"/>
      <c r="B46" s="268"/>
      <c r="C46" s="268"/>
      <c r="D46" s="268"/>
      <c r="E46" s="268"/>
      <c r="F46" s="268"/>
      <c r="G46" s="268"/>
      <c r="H46" s="83"/>
      <c r="L46" s="269"/>
      <c r="M46" s="269">
        <v>0</v>
      </c>
      <c r="N46" s="269"/>
      <c r="O46" s="269">
        <v>0</v>
      </c>
    </row>
    <row r="47" spans="1:16" s="92" customFormat="1" x14ac:dyDescent="0.2">
      <c r="A47" s="91" t="s">
        <v>38</v>
      </c>
      <c r="B47" s="91"/>
      <c r="C47" s="91"/>
      <c r="D47" s="91"/>
      <c r="E47" s="91"/>
      <c r="F47" s="91"/>
      <c r="G47" s="91"/>
      <c r="H47" s="270"/>
      <c r="I47" s="91"/>
      <c r="J47" s="91"/>
      <c r="K47" s="91"/>
      <c r="L47" s="91"/>
      <c r="M47" s="91"/>
      <c r="N47" s="91"/>
      <c r="O47" s="91"/>
    </row>
    <row r="48" spans="1:16" x14ac:dyDescent="0.2">
      <c r="D48" s="93"/>
      <c r="E48" s="93"/>
      <c r="G48" s="90"/>
      <c r="H48" s="54"/>
    </row>
    <row r="51" spans="2:2" x14ac:dyDescent="0.2">
      <c r="B51" s="31"/>
    </row>
    <row r="53" spans="2:2" ht="12.75" customHeight="1" x14ac:dyDescent="0.2">
      <c r="B53" s="31"/>
    </row>
    <row r="54" spans="2:2" x14ac:dyDescent="0.2">
      <c r="B54" s="31"/>
    </row>
    <row r="55" spans="2:2" ht="12.75" customHeight="1" x14ac:dyDescent="0.2">
      <c r="B55" s="31"/>
    </row>
    <row r="56" spans="2:2" ht="12.75" customHeight="1" x14ac:dyDescent="0.2">
      <c r="B56" s="31"/>
    </row>
    <row r="57" spans="2:2" ht="12.75" customHeight="1" x14ac:dyDescent="0.2">
      <c r="B57" s="31"/>
    </row>
    <row r="58" spans="2:2" ht="12.75" customHeight="1" x14ac:dyDescent="0.2">
      <c r="B58" s="31"/>
    </row>
    <row r="59" spans="2:2" ht="12.75" customHeight="1" x14ac:dyDescent="0.2">
      <c r="B59" s="31"/>
    </row>
    <row r="60" spans="2:2" ht="12.75" customHeight="1" x14ac:dyDescent="0.2">
      <c r="B60" s="31"/>
    </row>
    <row r="61" spans="2:2" ht="12.75" customHeight="1" x14ac:dyDescent="0.2"/>
    <row r="62" spans="2:2" ht="12.75" customHeight="1" x14ac:dyDescent="0.2">
      <c r="B62" s="31"/>
    </row>
    <row r="64" spans="2:2" ht="12.75" customHeight="1" x14ac:dyDescent="0.2">
      <c r="B64" s="31"/>
    </row>
    <row r="65" spans="2:2" x14ac:dyDescent="0.2">
      <c r="B65" s="31"/>
    </row>
    <row r="66" spans="2:2" ht="12.75" customHeight="1" x14ac:dyDescent="0.2">
      <c r="B66" s="31"/>
    </row>
    <row r="67" spans="2:2" ht="12.75" customHeight="1" x14ac:dyDescent="0.2">
      <c r="B67" s="31"/>
    </row>
    <row r="68" spans="2:2" ht="12.75" customHeight="1" x14ac:dyDescent="0.2">
      <c r="B68" s="31"/>
    </row>
    <row r="69" spans="2:2" ht="12.75" customHeight="1" x14ac:dyDescent="0.2"/>
    <row r="70" spans="2:2" ht="12.75" customHeight="1" x14ac:dyDescent="0.2">
      <c r="B70" s="31"/>
    </row>
    <row r="71" spans="2:2" x14ac:dyDescent="0.2">
      <c r="B71" s="31"/>
    </row>
    <row r="72" spans="2:2" ht="12.75" customHeight="1" x14ac:dyDescent="0.2">
      <c r="B72" s="31"/>
    </row>
    <row r="73" spans="2:2" ht="12.75" customHeight="1" x14ac:dyDescent="0.2"/>
    <row r="74" spans="2:2" ht="12.75" customHeight="1" x14ac:dyDescent="0.2"/>
  </sheetData>
  <pageMargins left="0.51181102362204722" right="0.51181102362204722" top="0.78740157480314965" bottom="0.78740157480314965" header="0.31496062992125984" footer="0.31496062992125984"/>
  <pageSetup paperSize="9" scale="69" orientation="landscape" r:id="rId1"/>
  <headerFooter>
    <oddHeader>&amp;R&amp;"Calibri"&amp;14&amp;K0078D7NP-1&amp;1#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1"/>
  <sheetViews>
    <sheetView showGridLines="0" workbookViewId="0">
      <selection activeCell="E1" sqref="E1"/>
    </sheetView>
  </sheetViews>
  <sheetFormatPr defaultColWidth="9.140625" defaultRowHeight="12.75" x14ac:dyDescent="0.2"/>
  <cols>
    <col min="1" max="1" width="1.85546875" style="4" customWidth="1"/>
    <col min="2" max="2" width="45.5703125" style="4" customWidth="1"/>
    <col min="3" max="3" width="9.140625" style="4"/>
    <col min="4" max="4" width="2.42578125" style="4" customWidth="1"/>
    <col min="5" max="5" width="11.28515625" style="4" bestFit="1" customWidth="1"/>
    <col min="6" max="6" width="13.7109375" style="4" bestFit="1" customWidth="1"/>
    <col min="7" max="7" width="11.28515625" style="4" bestFit="1" customWidth="1"/>
    <col min="8" max="9" width="12.7109375" style="4" bestFit="1" customWidth="1"/>
    <col min="10" max="11" width="11.28515625" style="4" bestFit="1" customWidth="1"/>
    <col min="12" max="12" width="12.7109375" style="4" bestFit="1" customWidth="1"/>
    <col min="13" max="16384" width="9.140625" style="4"/>
  </cols>
  <sheetData>
    <row r="1" spans="1:12" ht="21" x14ac:dyDescent="0.35">
      <c r="A1" s="223" t="s">
        <v>145</v>
      </c>
    </row>
    <row r="2" spans="1:12" ht="21" x14ac:dyDescent="0.35">
      <c r="A2" s="223" t="s">
        <v>146</v>
      </c>
    </row>
    <row r="3" spans="1:12" ht="18.75" x14ac:dyDescent="0.3">
      <c r="A3" s="224" t="s">
        <v>149</v>
      </c>
    </row>
    <row r="4" spans="1:12" ht="15" x14ac:dyDescent="0.3">
      <c r="A4" s="225" t="s">
        <v>148</v>
      </c>
    </row>
    <row r="5" spans="1:12" ht="6.75" customHeight="1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12" ht="15" x14ac:dyDescent="0.25">
      <c r="A6" s="3"/>
      <c r="B6" s="10"/>
      <c r="C6" s="10"/>
      <c r="D6" s="10"/>
      <c r="E6" s="238"/>
      <c r="F6" s="238"/>
      <c r="G6" s="238"/>
      <c r="H6" s="238" t="s">
        <v>1</v>
      </c>
      <c r="I6" s="238"/>
      <c r="J6" s="287"/>
      <c r="K6" s="287"/>
      <c r="L6" s="287" t="s">
        <v>2</v>
      </c>
    </row>
    <row r="7" spans="1:12" ht="30.75" customHeight="1" x14ac:dyDescent="0.2">
      <c r="A7" s="94"/>
      <c r="B7" s="239" t="s">
        <v>39</v>
      </c>
      <c r="C7" s="95" t="s">
        <v>40</v>
      </c>
      <c r="D7" s="146"/>
      <c r="E7" s="96" t="s">
        <v>194</v>
      </c>
      <c r="F7" s="96" t="s">
        <v>195</v>
      </c>
      <c r="G7" s="96" t="s">
        <v>196</v>
      </c>
      <c r="H7" s="96" t="s">
        <v>197</v>
      </c>
      <c r="I7" s="96" t="s">
        <v>194</v>
      </c>
      <c r="J7" s="96" t="s">
        <v>195</v>
      </c>
      <c r="K7" s="96" t="s">
        <v>196</v>
      </c>
      <c r="L7" s="96" t="s">
        <v>197</v>
      </c>
    </row>
    <row r="8" spans="1:12" x14ac:dyDescent="0.2">
      <c r="B8" s="31"/>
      <c r="C8" s="97"/>
      <c r="E8" s="97"/>
      <c r="F8" s="97"/>
      <c r="G8" s="97"/>
      <c r="H8" s="97"/>
      <c r="I8" s="97"/>
      <c r="J8" s="97"/>
      <c r="K8" s="97"/>
      <c r="L8" s="97"/>
    </row>
    <row r="9" spans="1:12" x14ac:dyDescent="0.2">
      <c r="B9" s="31"/>
    </row>
    <row r="10" spans="1:12" x14ac:dyDescent="0.2">
      <c r="A10" s="29" t="s">
        <v>41</v>
      </c>
      <c r="C10" s="39">
        <v>19</v>
      </c>
      <c r="E10" s="134">
        <v>4288074</v>
      </c>
      <c r="F10" s="271">
        <v>3665904</v>
      </c>
      <c r="G10" s="272">
        <v>2359042</v>
      </c>
      <c r="H10" s="134">
        <v>1815975</v>
      </c>
      <c r="I10" s="271">
        <v>4482012</v>
      </c>
      <c r="J10" s="271">
        <v>3964269</v>
      </c>
      <c r="K10" s="271">
        <v>2444804</v>
      </c>
      <c r="L10" s="271">
        <v>1973268</v>
      </c>
    </row>
    <row r="11" spans="1:12" x14ac:dyDescent="0.2">
      <c r="A11" s="101" t="s">
        <v>42</v>
      </c>
      <c r="B11" s="81"/>
      <c r="C11" s="273">
        <v>20</v>
      </c>
      <c r="D11" s="81"/>
      <c r="E11" s="127">
        <v>-2285056</v>
      </c>
      <c r="F11" s="271">
        <v>-2312872</v>
      </c>
      <c r="G11" s="274">
        <v>-1137779</v>
      </c>
      <c r="H11" s="127">
        <v>-1147004</v>
      </c>
      <c r="I11" s="271">
        <v>-2472575</v>
      </c>
      <c r="J11" s="271">
        <v>-2564943</v>
      </c>
      <c r="K11" s="271">
        <v>-1232777</v>
      </c>
      <c r="L11" s="271">
        <v>-1267009</v>
      </c>
    </row>
    <row r="12" spans="1:12" x14ac:dyDescent="0.2">
      <c r="A12" s="105" t="s">
        <v>43</v>
      </c>
      <c r="B12" s="106"/>
      <c r="C12" s="275"/>
      <c r="D12" s="106"/>
      <c r="E12" s="276">
        <v>2003018</v>
      </c>
      <c r="F12" s="276">
        <v>1353032</v>
      </c>
      <c r="G12" s="277">
        <v>1221263</v>
      </c>
      <c r="H12" s="278">
        <v>668971</v>
      </c>
      <c r="I12" s="276">
        <v>2009437</v>
      </c>
      <c r="J12" s="276">
        <v>1399326</v>
      </c>
      <c r="K12" s="278">
        <v>1212027</v>
      </c>
      <c r="L12" s="276">
        <v>706259</v>
      </c>
    </row>
    <row r="13" spans="1:12" x14ac:dyDescent="0.2">
      <c r="A13" s="31" t="s">
        <v>39</v>
      </c>
      <c r="C13" s="38"/>
      <c r="E13" s="240"/>
      <c r="F13" s="279"/>
      <c r="G13" s="280"/>
      <c r="H13" s="240"/>
      <c r="I13" s="240"/>
      <c r="J13" s="240"/>
      <c r="K13" s="240"/>
      <c r="L13" s="240"/>
    </row>
    <row r="14" spans="1:12" x14ac:dyDescent="0.2">
      <c r="A14" s="98" t="s">
        <v>159</v>
      </c>
      <c r="C14" s="38"/>
      <c r="E14" s="240"/>
      <c r="F14" s="279"/>
      <c r="G14" s="280"/>
      <c r="H14" s="240"/>
      <c r="I14" s="240"/>
      <c r="J14" s="240"/>
      <c r="K14" s="240"/>
      <c r="L14" s="240"/>
    </row>
    <row r="15" spans="1:12" x14ac:dyDescent="0.2">
      <c r="B15" s="31" t="s">
        <v>44</v>
      </c>
      <c r="C15" s="39">
        <v>20</v>
      </c>
      <c r="E15" s="134">
        <v>-11044</v>
      </c>
      <c r="F15" s="271">
        <v>-19364</v>
      </c>
      <c r="G15" s="272">
        <v>-5368</v>
      </c>
      <c r="H15" s="134">
        <v>-9183</v>
      </c>
      <c r="I15" s="271">
        <v>-11044</v>
      </c>
      <c r="J15" s="271">
        <v>-19364</v>
      </c>
      <c r="K15" s="271">
        <v>-5368</v>
      </c>
      <c r="L15" s="271">
        <v>-9183</v>
      </c>
    </row>
    <row r="16" spans="1:12" x14ac:dyDescent="0.2">
      <c r="B16" s="31" t="s">
        <v>45</v>
      </c>
      <c r="C16" s="39">
        <v>20</v>
      </c>
      <c r="E16" s="134">
        <v>-329547</v>
      </c>
      <c r="F16" s="271">
        <v>-347154</v>
      </c>
      <c r="G16" s="272">
        <v>-180579</v>
      </c>
      <c r="H16" s="134">
        <v>-176234</v>
      </c>
      <c r="I16" s="271">
        <v>-334938</v>
      </c>
      <c r="J16" s="271">
        <v>-350970</v>
      </c>
      <c r="K16" s="271">
        <v>-183721</v>
      </c>
      <c r="L16" s="271">
        <v>-178219</v>
      </c>
    </row>
    <row r="17" spans="1:12" x14ac:dyDescent="0.2">
      <c r="B17" s="31" t="s">
        <v>46</v>
      </c>
      <c r="C17" s="39">
        <v>20</v>
      </c>
      <c r="E17" s="134">
        <v>-54936</v>
      </c>
      <c r="F17" s="271">
        <v>-44017</v>
      </c>
      <c r="G17" s="272">
        <v>-29929</v>
      </c>
      <c r="H17" s="134">
        <v>-22857</v>
      </c>
      <c r="I17" s="271">
        <v>-54952</v>
      </c>
      <c r="J17" s="271">
        <v>-44042</v>
      </c>
      <c r="K17" s="271">
        <v>-29939</v>
      </c>
      <c r="L17" s="271">
        <v>-22866</v>
      </c>
    </row>
    <row r="18" spans="1:12" x14ac:dyDescent="0.2">
      <c r="B18" s="31" t="s">
        <v>160</v>
      </c>
      <c r="C18" s="39"/>
      <c r="E18" s="134"/>
      <c r="F18" s="271"/>
      <c r="G18" s="272"/>
      <c r="H18" s="134"/>
      <c r="I18" s="271"/>
      <c r="J18" s="271"/>
      <c r="K18" s="271"/>
      <c r="L18" s="271"/>
    </row>
    <row r="19" spans="1:12" x14ac:dyDescent="0.2">
      <c r="A19" s="81"/>
      <c r="B19" s="101" t="s">
        <v>161</v>
      </c>
      <c r="C19" s="273" t="s">
        <v>176</v>
      </c>
      <c r="D19" s="101"/>
      <c r="E19" s="127">
        <v>-52949</v>
      </c>
      <c r="F19" s="281">
        <v>-55450</v>
      </c>
      <c r="G19" s="274">
        <v>14848</v>
      </c>
      <c r="H19" s="127">
        <v>-24456</v>
      </c>
      <c r="I19" s="281">
        <v>-55349</v>
      </c>
      <c r="J19" s="281">
        <v>-59438</v>
      </c>
      <c r="K19" s="281">
        <v>13907</v>
      </c>
      <c r="L19" s="281">
        <v>-26597</v>
      </c>
    </row>
    <row r="20" spans="1:12" x14ac:dyDescent="0.2">
      <c r="B20" s="31" t="s">
        <v>39</v>
      </c>
      <c r="C20" s="39"/>
      <c r="D20" s="31"/>
      <c r="E20" s="282">
        <v>-448476</v>
      </c>
      <c r="F20" s="282">
        <v>-465985</v>
      </c>
      <c r="G20" s="282">
        <v>-201028</v>
      </c>
      <c r="H20" s="282">
        <v>-232730</v>
      </c>
      <c r="I20" s="282">
        <v>-456283</v>
      </c>
      <c r="J20" s="282">
        <v>-473814</v>
      </c>
      <c r="K20" s="282">
        <v>-205121</v>
      </c>
      <c r="L20" s="282">
        <v>-236865</v>
      </c>
    </row>
    <row r="21" spans="1:12" x14ac:dyDescent="0.2">
      <c r="A21" s="81"/>
      <c r="B21" s="101" t="s">
        <v>39</v>
      </c>
      <c r="C21" s="273"/>
      <c r="D21" s="101"/>
      <c r="E21" s="241"/>
      <c r="F21" s="241"/>
      <c r="G21" s="241"/>
      <c r="H21" s="241"/>
      <c r="I21" s="241"/>
      <c r="J21" s="241"/>
      <c r="K21" s="241"/>
      <c r="L21" s="241"/>
    </row>
    <row r="22" spans="1:12" x14ac:dyDescent="0.2">
      <c r="A22" s="105" t="s">
        <v>162</v>
      </c>
      <c r="B22" s="106"/>
      <c r="C22" s="283"/>
      <c r="D22" s="107"/>
      <c r="E22" s="284">
        <v>1554542</v>
      </c>
      <c r="F22" s="284">
        <v>887047</v>
      </c>
      <c r="G22" s="284">
        <v>1020235</v>
      </c>
      <c r="H22" s="284">
        <v>436241</v>
      </c>
      <c r="I22" s="284">
        <v>1553154</v>
      </c>
      <c r="J22" s="284">
        <v>925512</v>
      </c>
      <c r="K22" s="284">
        <v>1006906</v>
      </c>
      <c r="L22" s="284">
        <v>469394</v>
      </c>
    </row>
    <row r="23" spans="1:12" x14ac:dyDescent="0.2">
      <c r="B23" s="29" t="s">
        <v>39</v>
      </c>
      <c r="C23" s="39"/>
      <c r="D23" s="31"/>
      <c r="E23" s="240"/>
      <c r="F23" s="240"/>
      <c r="G23" s="240"/>
      <c r="H23" s="240"/>
      <c r="I23" s="240"/>
      <c r="J23" s="240"/>
      <c r="K23" s="240"/>
      <c r="L23" s="240"/>
    </row>
    <row r="24" spans="1:12" x14ac:dyDescent="0.2">
      <c r="B24" s="31" t="s">
        <v>47</v>
      </c>
      <c r="C24" s="39">
        <v>22</v>
      </c>
      <c r="D24" s="31"/>
      <c r="E24" s="134">
        <v>37972</v>
      </c>
      <c r="F24" s="134">
        <v>35831</v>
      </c>
      <c r="G24" s="134">
        <v>22664</v>
      </c>
      <c r="H24" s="134">
        <v>18353</v>
      </c>
      <c r="I24" s="271">
        <v>102917</v>
      </c>
      <c r="J24" s="271">
        <v>111906</v>
      </c>
      <c r="K24" s="271">
        <v>54349</v>
      </c>
      <c r="L24" s="271">
        <v>57240</v>
      </c>
    </row>
    <row r="25" spans="1:12" x14ac:dyDescent="0.2">
      <c r="B25" s="31" t="s">
        <v>48</v>
      </c>
      <c r="C25" s="39">
        <v>22</v>
      </c>
      <c r="D25" s="31"/>
      <c r="E25" s="134">
        <v>-382536</v>
      </c>
      <c r="F25" s="134">
        <v>-365625</v>
      </c>
      <c r="G25" s="134">
        <v>-210588</v>
      </c>
      <c r="H25" s="134">
        <v>-185082</v>
      </c>
      <c r="I25" s="271">
        <v>-444939</v>
      </c>
      <c r="J25" s="271">
        <v>-433860</v>
      </c>
      <c r="K25" s="271">
        <v>-240513</v>
      </c>
      <c r="L25" s="271">
        <v>-221868</v>
      </c>
    </row>
    <row r="26" spans="1:12" x14ac:dyDescent="0.2">
      <c r="B26" s="31" t="s">
        <v>49</v>
      </c>
      <c r="C26" s="39">
        <v>22</v>
      </c>
      <c r="D26" s="31"/>
      <c r="E26" s="134">
        <v>50470</v>
      </c>
      <c r="F26" s="134">
        <v>26351</v>
      </c>
      <c r="G26" s="134">
        <v>25136</v>
      </c>
      <c r="H26" s="134">
        <v>15517</v>
      </c>
      <c r="I26" s="271">
        <v>49697</v>
      </c>
      <c r="J26" s="271">
        <v>30978</v>
      </c>
      <c r="K26" s="271">
        <v>23068</v>
      </c>
      <c r="L26" s="271">
        <v>16160</v>
      </c>
    </row>
    <row r="27" spans="1:12" x14ac:dyDescent="0.2">
      <c r="B27" s="31" t="s">
        <v>39</v>
      </c>
      <c r="C27" s="38"/>
      <c r="E27" s="134"/>
      <c r="F27" s="134"/>
      <c r="G27" s="134"/>
      <c r="H27" s="134"/>
      <c r="I27" s="271"/>
      <c r="J27" s="271"/>
      <c r="K27" s="271"/>
      <c r="L27" s="271"/>
    </row>
    <row r="28" spans="1:12" x14ac:dyDescent="0.2">
      <c r="A28" s="62" t="s">
        <v>198</v>
      </c>
      <c r="C28" s="39">
        <v>10</v>
      </c>
      <c r="D28" s="29"/>
      <c r="E28" s="134">
        <v>-270</v>
      </c>
      <c r="F28" s="134">
        <v>47150</v>
      </c>
      <c r="G28" s="134">
        <v>-13648</v>
      </c>
      <c r="H28" s="134">
        <v>34388</v>
      </c>
      <c r="I28" s="271">
        <v>0</v>
      </c>
      <c r="J28" s="271">
        <v>0</v>
      </c>
      <c r="K28" s="271">
        <v>0</v>
      </c>
      <c r="L28" s="271">
        <v>0</v>
      </c>
    </row>
    <row r="29" spans="1:12" x14ac:dyDescent="0.2">
      <c r="A29" s="81"/>
      <c r="B29" s="101" t="s">
        <v>39</v>
      </c>
      <c r="C29" s="273"/>
      <c r="D29" s="101"/>
      <c r="E29" s="241"/>
      <c r="F29" s="241"/>
      <c r="G29" s="241"/>
      <c r="H29" s="241"/>
      <c r="I29" s="241"/>
      <c r="J29" s="241"/>
      <c r="K29" s="241"/>
      <c r="L29" s="241"/>
    </row>
    <row r="30" spans="1:12" x14ac:dyDescent="0.2">
      <c r="A30" s="105" t="s">
        <v>50</v>
      </c>
      <c r="B30" s="106"/>
      <c r="C30" s="283"/>
      <c r="D30" s="107"/>
      <c r="E30" s="284">
        <v>1260178</v>
      </c>
      <c r="F30" s="284">
        <v>630754</v>
      </c>
      <c r="G30" s="284">
        <v>843799</v>
      </c>
      <c r="H30" s="284">
        <v>319417</v>
      </c>
      <c r="I30" s="284">
        <v>1260829</v>
      </c>
      <c r="J30" s="284">
        <v>634536</v>
      </c>
      <c r="K30" s="284">
        <v>843810</v>
      </c>
      <c r="L30" s="284">
        <v>320926</v>
      </c>
    </row>
    <row r="31" spans="1:12" x14ac:dyDescent="0.2">
      <c r="A31" s="29"/>
      <c r="C31" s="39"/>
      <c r="D31" s="31"/>
      <c r="E31" s="240"/>
      <c r="F31" s="240"/>
      <c r="G31" s="240"/>
      <c r="H31" s="240"/>
      <c r="I31" s="240"/>
      <c r="J31" s="240"/>
      <c r="K31" s="240"/>
      <c r="L31" s="240"/>
    </row>
    <row r="32" spans="1:12" x14ac:dyDescent="0.2">
      <c r="A32" s="31" t="s">
        <v>177</v>
      </c>
      <c r="C32" s="39">
        <v>7</v>
      </c>
      <c r="E32" s="134">
        <v>-405105</v>
      </c>
      <c r="F32" s="134">
        <v>-241973</v>
      </c>
      <c r="G32" s="272">
        <v>-247223</v>
      </c>
      <c r="H32" s="134">
        <v>-120486</v>
      </c>
      <c r="I32" s="285">
        <v>-405756</v>
      </c>
      <c r="J32" s="285">
        <v>-245755</v>
      </c>
      <c r="K32" s="285">
        <v>-247234</v>
      </c>
      <c r="L32" s="285">
        <v>-121995</v>
      </c>
    </row>
    <row r="33" spans="1:12" x14ac:dyDescent="0.2">
      <c r="A33" s="31" t="s">
        <v>178</v>
      </c>
      <c r="C33" s="39">
        <v>7</v>
      </c>
      <c r="E33" s="134">
        <v>-54048</v>
      </c>
      <c r="F33" s="134">
        <v>-4395</v>
      </c>
      <c r="G33" s="134">
        <v>-61130</v>
      </c>
      <c r="H33" s="134">
        <v>-5662</v>
      </c>
      <c r="I33" s="285">
        <v>-54048</v>
      </c>
      <c r="J33" s="285">
        <v>-4395</v>
      </c>
      <c r="K33" s="285">
        <v>-61130</v>
      </c>
      <c r="L33" s="285">
        <v>-5662</v>
      </c>
    </row>
    <row r="34" spans="1:12" x14ac:dyDescent="0.2">
      <c r="B34" s="31" t="s">
        <v>39</v>
      </c>
      <c r="C34" s="104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A35" s="86" t="s">
        <v>179</v>
      </c>
      <c r="B35" s="110"/>
      <c r="C35" s="111"/>
      <c r="D35" s="110"/>
      <c r="E35" s="286">
        <v>801025</v>
      </c>
      <c r="F35" s="286">
        <v>384386</v>
      </c>
      <c r="G35" s="286">
        <v>535446</v>
      </c>
      <c r="H35" s="286">
        <v>193269</v>
      </c>
      <c r="I35" s="286">
        <v>801025</v>
      </c>
      <c r="J35" s="286">
        <v>384386</v>
      </c>
      <c r="K35" s="286">
        <v>535446</v>
      </c>
      <c r="L35" s="286">
        <v>193269</v>
      </c>
    </row>
    <row r="36" spans="1:12" x14ac:dyDescent="0.2">
      <c r="A36" s="242" t="s">
        <v>39</v>
      </c>
      <c r="B36" s="243"/>
      <c r="C36" s="244"/>
      <c r="D36" s="243"/>
      <c r="E36" s="245"/>
      <c r="F36" s="245"/>
      <c r="G36" s="245"/>
      <c r="H36" s="245"/>
      <c r="I36" s="245"/>
      <c r="J36" s="245"/>
      <c r="K36" s="245"/>
      <c r="L36" s="245"/>
    </row>
    <row r="37" spans="1:12" x14ac:dyDescent="0.2">
      <c r="A37" s="103" t="s">
        <v>51</v>
      </c>
      <c r="B37" s="81"/>
      <c r="C37" s="102" t="s">
        <v>180</v>
      </c>
      <c r="D37" s="81"/>
      <c r="E37" s="246">
        <v>0.23536410071976269</v>
      </c>
      <c r="F37" s="246">
        <v>0.11294362250774533</v>
      </c>
      <c r="G37" s="246">
        <v>0.15732937957491219</v>
      </c>
      <c r="H37" s="246">
        <v>5.67879708898072E-2</v>
      </c>
      <c r="I37" s="246">
        <v>0.23536410071976269</v>
      </c>
      <c r="J37" s="246">
        <v>0.11294362250774533</v>
      </c>
      <c r="K37" s="246">
        <v>0.15732937957491219</v>
      </c>
      <c r="L37" s="246">
        <v>5.67879708898072E-2</v>
      </c>
    </row>
    <row r="38" spans="1:12" ht="15" x14ac:dyDescent="0.25">
      <c r="A38" s="108" t="s">
        <v>39</v>
      </c>
      <c r="B38" s="3"/>
      <c r="C38" s="254"/>
      <c r="D38" s="3"/>
      <c r="E38" s="247"/>
      <c r="F38" s="247"/>
      <c r="G38" s="247"/>
      <c r="H38" s="247"/>
      <c r="I38" s="255"/>
      <c r="J38" s="255"/>
      <c r="K38" s="255"/>
      <c r="L38" s="255"/>
    </row>
    <row r="39" spans="1:12" x14ac:dyDescent="0.2">
      <c r="A39" s="62" t="s">
        <v>181</v>
      </c>
      <c r="B39" s="3"/>
      <c r="C39" s="109" t="s">
        <v>180</v>
      </c>
      <c r="D39" s="3"/>
      <c r="E39" s="134">
        <v>3403344</v>
      </c>
      <c r="F39" s="134">
        <v>3403344</v>
      </c>
      <c r="G39" s="134">
        <v>3403344</v>
      </c>
      <c r="H39" s="134">
        <v>3403344</v>
      </c>
      <c r="I39" s="134">
        <v>3403344</v>
      </c>
      <c r="J39" s="134">
        <v>3403344</v>
      </c>
      <c r="K39" s="134">
        <v>3403344</v>
      </c>
      <c r="L39" s="134">
        <v>3403344</v>
      </c>
    </row>
    <row r="40" spans="1:12" ht="15" x14ac:dyDescent="0.25">
      <c r="A40" s="256"/>
      <c r="B40" s="3"/>
      <c r="C40" s="3"/>
      <c r="D40" s="3"/>
      <c r="E40" s="257"/>
      <c r="F40" s="257"/>
      <c r="G40" s="257"/>
      <c r="H40" s="257"/>
      <c r="I40" s="258"/>
      <c r="J40" s="258"/>
      <c r="K40" s="258"/>
      <c r="L40" s="258"/>
    </row>
    <row r="41" spans="1:12" x14ac:dyDescent="0.2">
      <c r="A41" s="91" t="s">
        <v>38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</sheetData>
  <pageMargins left="0.51181102362204722" right="0.51181102362204722" top="0.78740157480314965" bottom="0.78740157480314965" header="0.31496062992125984" footer="0.31496062992125984"/>
  <pageSetup paperSize="9" scale="91" orientation="landscape" r:id="rId1"/>
  <headerFooter>
    <oddHeader>&amp;R&amp;"Calibri"&amp;14&amp;K0078D7NP-1&amp;1#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0"/>
  <sheetViews>
    <sheetView showGridLines="0" workbookViewId="0"/>
  </sheetViews>
  <sheetFormatPr defaultColWidth="9.140625" defaultRowHeight="12.75" x14ac:dyDescent="0.2"/>
  <cols>
    <col min="1" max="1" width="1.85546875" style="4" customWidth="1"/>
    <col min="2" max="2" width="49.28515625" style="4" customWidth="1"/>
    <col min="3" max="3" width="6.42578125" style="4" bestFit="1" customWidth="1"/>
    <col min="4" max="11" width="12.28515625" style="4" customWidth="1"/>
    <col min="12" max="16384" width="9.140625" style="4"/>
  </cols>
  <sheetData>
    <row r="1" spans="1:11" ht="21" x14ac:dyDescent="0.35">
      <c r="A1" s="223" t="s">
        <v>145</v>
      </c>
    </row>
    <row r="2" spans="1:11" ht="21" x14ac:dyDescent="0.35">
      <c r="A2" s="223" t="s">
        <v>146</v>
      </c>
    </row>
    <row r="3" spans="1:11" ht="18.75" x14ac:dyDescent="0.3">
      <c r="A3" s="224" t="s">
        <v>150</v>
      </c>
    </row>
    <row r="4" spans="1:11" ht="15" x14ac:dyDescent="0.3">
      <c r="A4" s="225" t="s">
        <v>148</v>
      </c>
    </row>
    <row r="5" spans="1:1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x14ac:dyDescent="0.2">
      <c r="A6" s="3"/>
      <c r="B6" s="3"/>
      <c r="C6" s="3"/>
      <c r="D6" s="112"/>
      <c r="E6" s="112"/>
      <c r="F6" s="112"/>
      <c r="G6" s="112" t="s">
        <v>1</v>
      </c>
      <c r="H6" s="112"/>
      <c r="I6" s="112"/>
      <c r="J6" s="112"/>
      <c r="K6" s="112" t="s">
        <v>2</v>
      </c>
    </row>
    <row r="7" spans="1:11" ht="25.5" x14ac:dyDescent="0.2">
      <c r="A7" s="113"/>
      <c r="B7" s="114"/>
      <c r="C7" s="115" t="s">
        <v>4</v>
      </c>
      <c r="D7" s="96" t="s">
        <v>194</v>
      </c>
      <c r="E7" s="96" t="s">
        <v>195</v>
      </c>
      <c r="F7" s="96" t="s">
        <v>196</v>
      </c>
      <c r="G7" s="96" t="s">
        <v>197</v>
      </c>
      <c r="H7" s="96" t="s">
        <v>194</v>
      </c>
      <c r="I7" s="96" t="s">
        <v>195</v>
      </c>
      <c r="J7" s="96" t="s">
        <v>196</v>
      </c>
      <c r="K7" s="96" t="s">
        <v>197</v>
      </c>
    </row>
    <row r="8" spans="1:11" x14ac:dyDescent="0.2"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x14ac:dyDescent="0.2">
      <c r="A9" s="117" t="s">
        <v>179</v>
      </c>
      <c r="B9" s="81"/>
      <c r="C9" s="118"/>
      <c r="D9" s="119">
        <v>801025</v>
      </c>
      <c r="E9" s="119">
        <v>384386</v>
      </c>
      <c r="F9" s="119">
        <v>535446</v>
      </c>
      <c r="G9" s="119">
        <v>193269</v>
      </c>
      <c r="H9" s="119">
        <v>801025</v>
      </c>
      <c r="I9" s="119">
        <v>384386</v>
      </c>
      <c r="J9" s="119">
        <v>535446</v>
      </c>
      <c r="K9" s="119">
        <v>193269</v>
      </c>
    </row>
    <row r="10" spans="1:11" x14ac:dyDescent="0.2">
      <c r="A10" s="120"/>
      <c r="B10" s="3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x14ac:dyDescent="0.2">
      <c r="A11" s="122" t="s">
        <v>52</v>
      </c>
      <c r="C11" s="123"/>
      <c r="D11" s="123"/>
      <c r="E11" s="123"/>
      <c r="F11" s="123"/>
      <c r="G11" s="124"/>
      <c r="H11" s="123"/>
      <c r="I11" s="123"/>
      <c r="J11" s="123"/>
      <c r="K11" s="124"/>
    </row>
    <row r="12" spans="1:11" x14ac:dyDescent="0.2">
      <c r="B12" s="123"/>
      <c r="C12" s="123"/>
      <c r="D12" s="123"/>
      <c r="E12" s="123"/>
      <c r="F12" s="123"/>
      <c r="G12" s="124"/>
      <c r="H12" s="123"/>
      <c r="I12" s="123"/>
      <c r="J12" s="123"/>
      <c r="K12" s="124"/>
    </row>
    <row r="13" spans="1:11" x14ac:dyDescent="0.2">
      <c r="A13" s="125" t="s">
        <v>53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x14ac:dyDescent="0.2">
      <c r="A15" s="116"/>
      <c r="B15" s="4" t="s">
        <v>54</v>
      </c>
      <c r="C15" s="248">
        <v>15</v>
      </c>
      <c r="D15" s="116"/>
      <c r="E15" s="116">
        <v>166470.22885000001</v>
      </c>
      <c r="F15" s="116"/>
      <c r="G15" s="116">
        <v>166470.22885000001</v>
      </c>
      <c r="H15" s="116"/>
      <c r="I15" s="116">
        <v>166470.22885000001</v>
      </c>
      <c r="J15" s="116"/>
      <c r="K15" s="116">
        <v>166470.22885000001</v>
      </c>
    </row>
    <row r="16" spans="1:11" x14ac:dyDescent="0.2">
      <c r="A16" s="81"/>
      <c r="B16" s="126" t="s">
        <v>55</v>
      </c>
      <c r="C16" s="249"/>
      <c r="D16" s="127"/>
      <c r="E16" s="127">
        <v>-56600</v>
      </c>
      <c r="F16" s="127"/>
      <c r="G16" s="127">
        <v>-56600</v>
      </c>
      <c r="H16" s="127"/>
      <c r="I16" s="127">
        <v>-56600</v>
      </c>
      <c r="J16" s="127"/>
      <c r="K16" s="127">
        <v>-56600</v>
      </c>
    </row>
    <row r="17" spans="1:11" x14ac:dyDescent="0.2">
      <c r="A17" s="128"/>
      <c r="B17" s="128"/>
      <c r="C17" s="250"/>
      <c r="D17" s="129">
        <v>0</v>
      </c>
      <c r="E17" s="129">
        <v>109870.22885000001</v>
      </c>
      <c r="F17" s="129">
        <v>0</v>
      </c>
      <c r="G17" s="129">
        <v>109870.22885000001</v>
      </c>
      <c r="H17" s="129">
        <v>0</v>
      </c>
      <c r="I17" s="129">
        <v>109870.22885000001</v>
      </c>
      <c r="J17" s="129">
        <v>0</v>
      </c>
      <c r="K17" s="129">
        <v>109870.22885000001</v>
      </c>
    </row>
    <row r="18" spans="1:11" x14ac:dyDescent="0.2">
      <c r="B18" s="130"/>
      <c r="C18" s="133"/>
      <c r="D18" s="130"/>
      <c r="E18" s="130"/>
      <c r="F18" s="130"/>
      <c r="G18" s="130"/>
      <c r="H18" s="130"/>
      <c r="I18" s="130"/>
      <c r="J18" s="130"/>
      <c r="K18" s="130"/>
    </row>
    <row r="19" spans="1:11" x14ac:dyDescent="0.2">
      <c r="A19" s="116"/>
      <c r="B19" s="4" t="s">
        <v>56</v>
      </c>
      <c r="C19" s="248">
        <v>15</v>
      </c>
      <c r="D19" s="116"/>
      <c r="E19" s="116">
        <v>223070</v>
      </c>
      <c r="F19" s="116"/>
      <c r="G19" s="116">
        <v>223070</v>
      </c>
      <c r="H19" s="116"/>
      <c r="I19" s="116">
        <v>223070</v>
      </c>
      <c r="J19" s="116"/>
      <c r="K19" s="116">
        <v>223070</v>
      </c>
    </row>
    <row r="20" spans="1:11" x14ac:dyDescent="0.2">
      <c r="B20" s="116"/>
      <c r="C20" s="248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">
      <c r="B21" s="116"/>
      <c r="C21" s="248"/>
      <c r="D21" s="116"/>
      <c r="E21" s="116"/>
      <c r="F21" s="116"/>
      <c r="G21" s="116"/>
      <c r="H21" s="116"/>
      <c r="I21" s="116"/>
      <c r="J21" s="116"/>
      <c r="K21" s="116"/>
    </row>
    <row r="22" spans="1:11" x14ac:dyDescent="0.2">
      <c r="A22" s="131" t="s">
        <v>57</v>
      </c>
      <c r="C22" s="133"/>
      <c r="D22" s="130"/>
      <c r="E22" s="130"/>
      <c r="F22" s="130"/>
      <c r="G22" s="130"/>
      <c r="H22" s="130"/>
      <c r="I22" s="130"/>
      <c r="J22" s="130"/>
      <c r="K22" s="130"/>
    </row>
    <row r="23" spans="1:11" x14ac:dyDescent="0.2">
      <c r="B23" s="130"/>
      <c r="C23" s="133"/>
      <c r="D23" s="130"/>
      <c r="E23" s="130"/>
      <c r="F23" s="130"/>
      <c r="G23" s="130"/>
      <c r="H23" s="130"/>
      <c r="I23" s="130"/>
      <c r="J23" s="130"/>
      <c r="K23" s="130"/>
    </row>
    <row r="24" spans="1:11" x14ac:dyDescent="0.2">
      <c r="B24" s="130" t="s">
        <v>58</v>
      </c>
      <c r="C24" s="133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B25" s="130" t="s">
        <v>182</v>
      </c>
      <c r="C25" s="132" t="s">
        <v>183</v>
      </c>
      <c r="D25" s="133">
        <v>-62305</v>
      </c>
      <c r="E25" s="133">
        <v>460476</v>
      </c>
      <c r="F25" s="133">
        <v>-219030</v>
      </c>
      <c r="G25" s="133">
        <v>88590</v>
      </c>
      <c r="H25" s="133">
        <v>-62305</v>
      </c>
      <c r="I25" s="133">
        <v>460476</v>
      </c>
      <c r="J25" s="133">
        <v>-219030</v>
      </c>
      <c r="K25" s="133">
        <v>88590</v>
      </c>
    </row>
    <row r="26" spans="1:11" x14ac:dyDescent="0.2">
      <c r="A26" s="3"/>
      <c r="B26" s="134" t="s">
        <v>59</v>
      </c>
      <c r="C26" s="251"/>
      <c r="D26" s="134"/>
      <c r="E26" s="134"/>
      <c r="F26" s="134"/>
      <c r="G26" s="134">
        <v>0</v>
      </c>
      <c r="H26" s="134"/>
      <c r="I26" s="134"/>
      <c r="J26" s="134"/>
      <c r="K26" s="134">
        <v>0</v>
      </c>
    </row>
    <row r="27" spans="1:11" x14ac:dyDescent="0.2">
      <c r="A27" s="81"/>
      <c r="B27" s="135"/>
      <c r="C27" s="252"/>
      <c r="D27" s="135"/>
      <c r="E27" s="135"/>
      <c r="F27" s="135"/>
      <c r="G27" s="136"/>
      <c r="H27" s="135"/>
      <c r="I27" s="135"/>
      <c r="J27" s="135"/>
      <c r="K27" s="136"/>
    </row>
    <row r="28" spans="1:11" x14ac:dyDescent="0.2">
      <c r="A28" s="137" t="s">
        <v>60</v>
      </c>
      <c r="B28" s="87"/>
      <c r="C28" s="138"/>
      <c r="D28" s="139">
        <v>738720</v>
      </c>
      <c r="E28" s="139">
        <v>1177802.2288500001</v>
      </c>
      <c r="F28" s="139">
        <v>316416</v>
      </c>
      <c r="G28" s="139">
        <v>614799.22885000007</v>
      </c>
      <c r="H28" s="139">
        <v>738720</v>
      </c>
      <c r="I28" s="139">
        <v>1177802.2288500001</v>
      </c>
      <c r="J28" s="139">
        <v>316416</v>
      </c>
      <c r="K28" s="139">
        <v>614799.22885000007</v>
      </c>
    </row>
    <row r="29" spans="1:11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x14ac:dyDescent="0.2">
      <c r="A30" s="91" t="s">
        <v>38</v>
      </c>
      <c r="B30" s="141"/>
      <c r="C30" s="141"/>
      <c r="D30" s="142"/>
      <c r="E30" s="142"/>
      <c r="F30" s="142"/>
      <c r="G30" s="142"/>
      <c r="H30" s="142"/>
      <c r="I30" s="142"/>
      <c r="J30" s="142"/>
      <c r="K30" s="142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Header>&amp;R&amp;"Calibri"&amp;14&amp;K0078D7NP-1&amp;1#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10"/>
  <sheetViews>
    <sheetView showGridLines="0" topLeftCell="A87" zoomScaleNormal="100" workbookViewId="0">
      <pane ySplit="5" topLeftCell="A92" activePane="bottomLeft" state="frozen"/>
      <selection activeCell="A87" sqref="A87"/>
      <selection pane="bottomLeft" activeCell="A83" sqref="A83"/>
    </sheetView>
  </sheetViews>
  <sheetFormatPr defaultColWidth="9.140625" defaultRowHeight="12.75" x14ac:dyDescent="0.2"/>
  <cols>
    <col min="1" max="1" width="57.85546875" style="4" customWidth="1"/>
    <col min="2" max="2" width="4.140625" style="4" customWidth="1"/>
    <col min="3" max="3" width="1" style="4" customWidth="1"/>
    <col min="4" max="4" width="10.85546875" style="4" customWidth="1"/>
    <col min="5" max="5" width="10.42578125" style="4" hidden="1" customWidth="1"/>
    <col min="6" max="6" width="10.5703125" style="4" bestFit="1" customWidth="1"/>
    <col min="7" max="7" width="8.5703125" style="4" hidden="1" customWidth="1"/>
    <col min="8" max="8" width="10.140625" style="4" customWidth="1"/>
    <col min="9" max="9" width="10.5703125" style="4" bestFit="1" customWidth="1"/>
    <col min="10" max="10" width="11.5703125" style="4" bestFit="1" customWidth="1"/>
    <col min="11" max="11" width="10.85546875" style="4" hidden="1" customWidth="1"/>
    <col min="12" max="12" width="12" style="4" customWidth="1"/>
    <col min="13" max="13" width="17.140625" style="4" customWidth="1"/>
    <col min="14" max="14" width="11" style="4" customWidth="1"/>
    <col min="15" max="15" width="13.140625" style="4" bestFit="1" customWidth="1"/>
    <col min="16" max="16" width="9.140625" style="4"/>
    <col min="17" max="17" width="13.42578125" style="4" bestFit="1" customWidth="1"/>
    <col min="18" max="18" width="13.140625" style="4" bestFit="1" customWidth="1"/>
    <col min="19" max="16384" width="9.140625" style="4"/>
  </cols>
  <sheetData>
    <row r="1" spans="1:15" x14ac:dyDescent="0.2">
      <c r="A1" s="290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"/>
      <c r="O1" s="3"/>
    </row>
    <row r="2" spans="1:15" ht="7.5" customHeight="1" x14ac:dyDescent="0.2">
      <c r="A2" s="29"/>
      <c r="B2" s="144"/>
      <c r="C2" s="3"/>
      <c r="D2" s="3"/>
      <c r="E2" s="3"/>
      <c r="F2" s="3"/>
      <c r="G2" s="3"/>
      <c r="H2" s="3"/>
      <c r="I2" s="3"/>
      <c r="J2" s="3"/>
      <c r="K2" s="3"/>
      <c r="L2" s="144"/>
      <c r="M2" s="144"/>
      <c r="N2" s="144"/>
      <c r="O2" s="108"/>
    </row>
    <row r="3" spans="1:15" ht="25.5" x14ac:dyDescent="0.2">
      <c r="A3" s="145"/>
      <c r="B3" s="146"/>
      <c r="C3" s="147"/>
      <c r="D3" s="146"/>
      <c r="E3" s="148" t="s">
        <v>61</v>
      </c>
      <c r="F3" s="150"/>
      <c r="G3" s="151"/>
      <c r="H3" s="151"/>
      <c r="I3" s="151"/>
      <c r="J3" s="152"/>
      <c r="K3" s="152"/>
      <c r="L3" s="149"/>
      <c r="M3" s="148" t="s">
        <v>36</v>
      </c>
      <c r="N3" s="146"/>
      <c r="O3" s="3"/>
    </row>
    <row r="4" spans="1:15" ht="38.25" x14ac:dyDescent="0.2">
      <c r="A4" s="145"/>
      <c r="B4" s="149" t="s">
        <v>4</v>
      </c>
      <c r="C4" s="153"/>
      <c r="D4" s="153" t="s">
        <v>32</v>
      </c>
      <c r="E4" s="153" t="s">
        <v>62</v>
      </c>
      <c r="F4" s="149" t="s">
        <v>63</v>
      </c>
      <c r="G4" s="153" t="s">
        <v>64</v>
      </c>
      <c r="H4" s="149"/>
      <c r="I4" s="153" t="s">
        <v>62</v>
      </c>
      <c r="J4" s="153" t="s">
        <v>65</v>
      </c>
      <c r="K4" s="153" t="s">
        <v>66</v>
      </c>
      <c r="L4" s="153" t="s">
        <v>203</v>
      </c>
      <c r="M4" s="153" t="s">
        <v>67</v>
      </c>
      <c r="N4" s="149" t="s">
        <v>68</v>
      </c>
      <c r="O4" s="291"/>
    </row>
    <row r="5" spans="1:15" ht="6.75" hidden="1" customHeight="1" x14ac:dyDescent="0.2">
      <c r="C5" s="28"/>
      <c r="D5" s="154"/>
      <c r="E5" s="154"/>
      <c r="F5" s="154"/>
      <c r="G5" s="154"/>
      <c r="H5" s="31"/>
      <c r="I5" s="154"/>
      <c r="J5" s="154"/>
      <c r="K5" s="154"/>
      <c r="L5" s="154"/>
      <c r="M5" s="154"/>
      <c r="N5" s="154"/>
    </row>
    <row r="6" spans="1:15" ht="12.75" hidden="1" customHeight="1" x14ac:dyDescent="0.2">
      <c r="A6" s="292" t="s">
        <v>204</v>
      </c>
      <c r="B6" s="292"/>
      <c r="C6" s="28"/>
      <c r="D6" s="155">
        <v>3202960</v>
      </c>
      <c r="E6" s="155">
        <v>5792</v>
      </c>
      <c r="F6" s="155">
        <v>303455</v>
      </c>
      <c r="G6" s="155">
        <v>1239</v>
      </c>
      <c r="H6" s="155"/>
      <c r="I6" s="155">
        <v>33893</v>
      </c>
      <c r="J6" s="155">
        <v>345768</v>
      </c>
      <c r="K6" s="155">
        <v>816958</v>
      </c>
      <c r="L6" s="293">
        <v>0</v>
      </c>
      <c r="M6" s="293">
        <v>122361</v>
      </c>
      <c r="N6" s="293">
        <v>4832426</v>
      </c>
      <c r="O6" s="31"/>
    </row>
    <row r="7" spans="1:15" ht="12.75" hidden="1" customHeight="1" x14ac:dyDescent="0.2">
      <c r="A7" s="294" t="s">
        <v>205</v>
      </c>
      <c r="B7" s="295"/>
      <c r="C7" s="28"/>
      <c r="D7" s="155"/>
      <c r="E7" s="155"/>
      <c r="F7" s="155"/>
      <c r="G7" s="155"/>
      <c r="H7" s="155"/>
      <c r="I7" s="155"/>
      <c r="J7" s="155"/>
      <c r="K7" s="156">
        <v>-162643</v>
      </c>
      <c r="L7" s="156"/>
      <c r="M7" s="293"/>
      <c r="N7" s="293">
        <v>-162643</v>
      </c>
      <c r="O7" s="31"/>
    </row>
    <row r="8" spans="1:15" ht="12.75" hidden="1" customHeight="1" x14ac:dyDescent="0.2">
      <c r="A8" s="296" t="s">
        <v>206</v>
      </c>
      <c r="B8" s="294"/>
      <c r="C8" s="28"/>
      <c r="D8" s="155">
        <v>3202960</v>
      </c>
      <c r="E8" s="155">
        <v>5792</v>
      </c>
      <c r="F8" s="155">
        <v>303455</v>
      </c>
      <c r="G8" s="155">
        <v>1239</v>
      </c>
      <c r="H8" s="155"/>
      <c r="I8" s="155">
        <v>33893</v>
      </c>
      <c r="J8" s="155">
        <v>345768</v>
      </c>
      <c r="K8" s="155">
        <v>654315</v>
      </c>
      <c r="L8" s="155">
        <v>0</v>
      </c>
      <c r="M8" s="155">
        <v>122361</v>
      </c>
      <c r="N8" s="155">
        <v>4669783</v>
      </c>
      <c r="O8" s="31"/>
    </row>
    <row r="9" spans="1:15" ht="7.5" hidden="1" customHeight="1" x14ac:dyDescent="0.2">
      <c r="A9" s="29"/>
      <c r="B9" s="154"/>
      <c r="C9" s="28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31"/>
    </row>
    <row r="10" spans="1:15" ht="11.25" hidden="1" customHeight="1" x14ac:dyDescent="0.2">
      <c r="A10" s="31" t="s">
        <v>69</v>
      </c>
      <c r="B10" s="154"/>
      <c r="C10" s="28"/>
      <c r="D10" s="157"/>
      <c r="E10" s="157"/>
      <c r="F10" s="157"/>
      <c r="G10" s="157"/>
      <c r="H10" s="157"/>
      <c r="I10" s="157"/>
      <c r="J10" s="157"/>
      <c r="K10" s="157"/>
      <c r="L10" s="157"/>
      <c r="M10" s="157">
        <v>100804</v>
      </c>
      <c r="N10" s="157">
        <v>100804</v>
      </c>
      <c r="O10" s="31"/>
    </row>
    <row r="11" spans="1:15" ht="11.25" hidden="1" customHeight="1" x14ac:dyDescent="0.2">
      <c r="A11" s="31" t="s">
        <v>207</v>
      </c>
      <c r="B11" s="154">
        <v>19</v>
      </c>
      <c r="C11" s="28"/>
      <c r="D11" s="157"/>
      <c r="E11" s="157"/>
      <c r="F11" s="157"/>
      <c r="G11" s="157"/>
      <c r="H11" s="157"/>
      <c r="I11" s="157"/>
      <c r="J11" s="157"/>
      <c r="K11" s="157"/>
      <c r="L11" s="157"/>
      <c r="M11" s="157">
        <v>-96292</v>
      </c>
      <c r="N11" s="157">
        <v>-96292</v>
      </c>
      <c r="O11" s="31"/>
    </row>
    <row r="12" spans="1:15" ht="11.25" hidden="1" customHeight="1" x14ac:dyDescent="0.2">
      <c r="A12" s="31" t="s">
        <v>208</v>
      </c>
      <c r="B12" s="154"/>
      <c r="C12" s="28"/>
      <c r="D12" s="157">
        <v>200384</v>
      </c>
      <c r="E12" s="157"/>
      <c r="F12" s="157"/>
      <c r="G12" s="157"/>
      <c r="H12" s="157"/>
      <c r="I12" s="157">
        <v>-16228</v>
      </c>
      <c r="J12" s="157"/>
      <c r="K12" s="157">
        <v>-184155</v>
      </c>
      <c r="L12" s="157"/>
      <c r="M12" s="157"/>
      <c r="N12" s="157">
        <v>0</v>
      </c>
      <c r="O12" s="31"/>
    </row>
    <row r="13" spans="1:15" ht="11.25" hidden="1" customHeight="1" x14ac:dyDescent="0.2">
      <c r="A13" s="31" t="s">
        <v>65</v>
      </c>
      <c r="B13" s="154">
        <v>21</v>
      </c>
      <c r="C13" s="28"/>
      <c r="D13" s="157"/>
      <c r="E13" s="157"/>
      <c r="F13" s="157"/>
      <c r="G13" s="157"/>
      <c r="H13" s="157"/>
      <c r="I13" s="157"/>
      <c r="J13" s="157">
        <v>-345768</v>
      </c>
      <c r="K13" s="157"/>
      <c r="L13" s="157"/>
      <c r="M13" s="157"/>
      <c r="N13" s="157">
        <v>-345768</v>
      </c>
      <c r="O13" s="31"/>
    </row>
    <row r="14" spans="1:15" ht="11.25" hidden="1" customHeight="1" x14ac:dyDescent="0.2">
      <c r="A14" s="31" t="s">
        <v>209</v>
      </c>
      <c r="B14" s="154">
        <v>21</v>
      </c>
      <c r="C14" s="28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31"/>
    </row>
    <row r="15" spans="1:15" ht="11.25" hidden="1" customHeight="1" x14ac:dyDescent="0.2">
      <c r="A15" s="31" t="s">
        <v>210</v>
      </c>
      <c r="B15" s="154"/>
      <c r="C15" s="28"/>
      <c r="D15" s="157"/>
      <c r="E15" s="157"/>
      <c r="F15" s="157"/>
      <c r="G15" s="157"/>
      <c r="H15" s="157"/>
      <c r="I15" s="157"/>
      <c r="J15" s="157"/>
      <c r="K15" s="157"/>
      <c r="L15" s="157">
        <v>905360</v>
      </c>
      <c r="M15" s="157"/>
      <c r="N15" s="157">
        <v>905360</v>
      </c>
      <c r="O15" s="31"/>
    </row>
    <row r="16" spans="1:15" ht="11.25" hidden="1" customHeight="1" x14ac:dyDescent="0.2">
      <c r="A16" s="31" t="s">
        <v>211</v>
      </c>
      <c r="B16" s="154"/>
      <c r="C16" s="28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31"/>
    </row>
    <row r="17" spans="1:15" ht="11.25" hidden="1" customHeight="1" x14ac:dyDescent="0.2">
      <c r="A17" s="31" t="s">
        <v>70</v>
      </c>
      <c r="B17" s="154">
        <v>21</v>
      </c>
      <c r="C17" s="28"/>
      <c r="D17" s="157"/>
      <c r="E17" s="157"/>
      <c r="F17" s="157">
        <v>45268</v>
      </c>
      <c r="G17" s="157"/>
      <c r="H17" s="157"/>
      <c r="I17" s="157"/>
      <c r="J17" s="157"/>
      <c r="K17" s="157"/>
      <c r="L17" s="157">
        <v>-45268</v>
      </c>
      <c r="M17" s="157"/>
      <c r="N17" s="157">
        <v>0</v>
      </c>
      <c r="O17" s="31"/>
    </row>
    <row r="18" spans="1:15" ht="11.25" hidden="1" customHeight="1" x14ac:dyDescent="0.2">
      <c r="A18" s="31" t="s">
        <v>71</v>
      </c>
      <c r="B18" s="154">
        <v>21</v>
      </c>
      <c r="C18" s="28"/>
      <c r="D18" s="157"/>
      <c r="E18" s="157"/>
      <c r="F18" s="157"/>
      <c r="G18" s="157"/>
      <c r="H18" s="157"/>
      <c r="I18" s="157">
        <v>24701</v>
      </c>
      <c r="J18" s="157"/>
      <c r="K18" s="157"/>
      <c r="L18" s="157">
        <v>-24701</v>
      </c>
      <c r="M18" s="157"/>
      <c r="N18" s="157">
        <v>0</v>
      </c>
      <c r="O18" s="31"/>
    </row>
    <row r="19" spans="1:15" ht="11.25" hidden="1" customHeight="1" x14ac:dyDescent="0.2">
      <c r="A19" s="31" t="s">
        <v>212</v>
      </c>
      <c r="B19" s="154">
        <v>21</v>
      </c>
      <c r="C19" s="28"/>
      <c r="D19" s="157"/>
      <c r="E19" s="157"/>
      <c r="F19" s="157"/>
      <c r="G19" s="157"/>
      <c r="H19" s="157"/>
      <c r="I19" s="157"/>
      <c r="J19" s="157">
        <v>835391</v>
      </c>
      <c r="K19" s="157">
        <v>-218153</v>
      </c>
      <c r="L19" s="157">
        <v>-617238</v>
      </c>
      <c r="M19" s="157"/>
      <c r="N19" s="157">
        <v>0</v>
      </c>
      <c r="O19" s="31"/>
    </row>
    <row r="20" spans="1:15" ht="11.25" hidden="1" customHeight="1" x14ac:dyDescent="0.2">
      <c r="A20" s="31" t="s">
        <v>213</v>
      </c>
      <c r="B20" s="154">
        <v>21</v>
      </c>
      <c r="C20" s="28"/>
      <c r="D20" s="297"/>
      <c r="E20" s="298"/>
      <c r="F20" s="297"/>
      <c r="G20" s="297"/>
      <c r="H20" s="157"/>
      <c r="I20" s="297"/>
      <c r="J20" s="297"/>
      <c r="K20" s="297"/>
      <c r="L20" s="297">
        <v>-218153</v>
      </c>
      <c r="M20" s="297"/>
      <c r="N20" s="297">
        <v>-218153</v>
      </c>
      <c r="O20" s="31"/>
    </row>
    <row r="21" spans="1:15" ht="12.75" hidden="1" customHeight="1" x14ac:dyDescent="0.2">
      <c r="A21" s="29" t="s">
        <v>214</v>
      </c>
      <c r="B21" s="154"/>
      <c r="C21" s="28"/>
      <c r="D21" s="299">
        <v>3403344.0307999998</v>
      </c>
      <c r="E21" s="299">
        <v>5792.4247400000004</v>
      </c>
      <c r="F21" s="299">
        <v>348722.04645000002</v>
      </c>
      <c r="G21" s="299">
        <v>1238.7054000000001</v>
      </c>
      <c r="H21" s="300"/>
      <c r="I21" s="299">
        <v>42366.347600000001</v>
      </c>
      <c r="J21" s="299">
        <v>835390.61563999997</v>
      </c>
      <c r="K21" s="299">
        <v>252008</v>
      </c>
      <c r="L21" s="299">
        <v>0</v>
      </c>
      <c r="M21" s="299">
        <v>126873.32163999999</v>
      </c>
      <c r="N21" s="300">
        <v>5015735</v>
      </c>
      <c r="O21" s="154"/>
    </row>
    <row r="22" spans="1:15" ht="12.75" hidden="1" customHeight="1" x14ac:dyDescent="0.2">
      <c r="A22" s="31" t="s">
        <v>215</v>
      </c>
      <c r="B22" s="154" t="s">
        <v>216</v>
      </c>
      <c r="C22" s="28"/>
      <c r="D22" s="299"/>
      <c r="E22" s="299"/>
      <c r="F22" s="299"/>
      <c r="G22" s="299"/>
      <c r="H22" s="293"/>
      <c r="I22" s="299"/>
      <c r="J22" s="298">
        <v>-27873.773130000001</v>
      </c>
      <c r="K22" s="299"/>
      <c r="L22" s="299"/>
      <c r="M22" s="299"/>
      <c r="N22" s="297">
        <v>-27873.773130000001</v>
      </c>
      <c r="O22" s="154"/>
    </row>
    <row r="23" spans="1:15" ht="12.75" hidden="1" customHeight="1" thickBot="1" x14ac:dyDescent="0.25">
      <c r="A23" s="29" t="s">
        <v>217</v>
      </c>
      <c r="B23" s="154"/>
      <c r="C23" s="28"/>
      <c r="D23" s="301">
        <v>3403344.0307999998</v>
      </c>
      <c r="E23" s="301">
        <v>5792.4247400000004</v>
      </c>
      <c r="F23" s="301">
        <v>348722.04645000002</v>
      </c>
      <c r="G23" s="301">
        <v>1238.7054000000001</v>
      </c>
      <c r="H23" s="155">
        <v>0</v>
      </c>
      <c r="I23" s="301">
        <v>42366.347600000001</v>
      </c>
      <c r="J23" s="301">
        <v>807516.84250999999</v>
      </c>
      <c r="K23" s="301">
        <v>252008</v>
      </c>
      <c r="L23" s="301">
        <v>0</v>
      </c>
      <c r="M23" s="301">
        <v>126873.32163999999</v>
      </c>
      <c r="N23" s="301">
        <v>4987861.2268700004</v>
      </c>
      <c r="O23" s="154"/>
    </row>
    <row r="24" spans="1:15" hidden="1" x14ac:dyDescent="0.2">
      <c r="A24" s="31" t="s">
        <v>69</v>
      </c>
      <c r="B24" s="154"/>
      <c r="C24" s="28"/>
      <c r="D24" s="156"/>
      <c r="E24" s="156"/>
      <c r="F24" s="156"/>
      <c r="G24" s="156"/>
      <c r="H24" s="156"/>
      <c r="I24" s="156"/>
      <c r="J24" s="156"/>
      <c r="K24" s="156"/>
      <c r="L24" s="156"/>
      <c r="M24" s="156">
        <v>314633.52923000004</v>
      </c>
      <c r="N24" s="156">
        <v>314633.52923000004</v>
      </c>
      <c r="O24" s="31"/>
    </row>
    <row r="25" spans="1:15" hidden="1" x14ac:dyDescent="0.2">
      <c r="A25" s="31" t="s">
        <v>218</v>
      </c>
      <c r="B25" s="154">
        <v>18</v>
      </c>
      <c r="C25" s="28"/>
      <c r="D25" s="156"/>
      <c r="E25" s="156"/>
      <c r="F25" s="156"/>
      <c r="G25" s="156"/>
      <c r="H25" s="156"/>
      <c r="I25" s="156"/>
      <c r="J25" s="156"/>
      <c r="K25" s="156"/>
      <c r="L25" s="156"/>
      <c r="M25" s="156">
        <v>30114.926359999998</v>
      </c>
      <c r="N25" s="156">
        <v>30114.926359999998</v>
      </c>
      <c r="O25" s="31"/>
    </row>
    <row r="26" spans="1:15" hidden="1" x14ac:dyDescent="0.2">
      <c r="A26" s="31" t="s">
        <v>65</v>
      </c>
      <c r="B26" s="154" t="s">
        <v>219</v>
      </c>
      <c r="C26" s="28"/>
      <c r="D26" s="156"/>
      <c r="E26" s="156"/>
      <c r="F26" s="156"/>
      <c r="G26" s="156"/>
      <c r="H26" s="156"/>
      <c r="I26" s="156"/>
      <c r="J26" s="156">
        <v>-835390.61563999997</v>
      </c>
      <c r="K26" s="156"/>
      <c r="L26" s="156"/>
      <c r="M26" s="156"/>
      <c r="N26" s="156">
        <v>-835390.61563999997</v>
      </c>
      <c r="O26" s="31"/>
    </row>
    <row r="27" spans="1:15" hidden="1" x14ac:dyDescent="0.2">
      <c r="A27" s="31" t="s">
        <v>209</v>
      </c>
      <c r="B27" s="154"/>
      <c r="C27" s="28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31"/>
    </row>
    <row r="28" spans="1:15" hidden="1" x14ac:dyDescent="0.2">
      <c r="A28" s="31" t="s">
        <v>210</v>
      </c>
      <c r="B28" s="154"/>
      <c r="C28" s="28"/>
      <c r="D28" s="156"/>
      <c r="E28" s="156"/>
      <c r="F28" s="156"/>
      <c r="G28" s="156"/>
      <c r="H28" s="156"/>
      <c r="I28" s="156"/>
      <c r="J28" s="156"/>
      <c r="K28" s="156"/>
      <c r="L28" s="156">
        <v>1032968.9181631665</v>
      </c>
      <c r="M28" s="156"/>
      <c r="N28" s="156">
        <v>1032968.9181631665</v>
      </c>
      <c r="O28" s="31"/>
    </row>
    <row r="29" spans="1:15" hidden="1" x14ac:dyDescent="0.2">
      <c r="A29" s="31" t="s">
        <v>72</v>
      </c>
      <c r="B29" s="154"/>
      <c r="C29" s="28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31"/>
    </row>
    <row r="30" spans="1:15" hidden="1" x14ac:dyDescent="0.2">
      <c r="A30" s="31" t="s">
        <v>70</v>
      </c>
      <c r="B30" s="154" t="s">
        <v>220</v>
      </c>
      <c r="C30" s="28"/>
      <c r="D30" s="156"/>
      <c r="E30" s="156"/>
      <c r="F30" s="100">
        <v>51648.445909999995</v>
      </c>
      <c r="G30" s="156"/>
      <c r="H30" s="156"/>
      <c r="I30" s="156"/>
      <c r="J30" s="156"/>
      <c r="K30" s="156"/>
      <c r="L30" s="156">
        <v>-51648.445909999995</v>
      </c>
      <c r="M30" s="156"/>
      <c r="N30" s="156">
        <v>0</v>
      </c>
      <c r="O30" s="31"/>
    </row>
    <row r="31" spans="1:15" hidden="1" x14ac:dyDescent="0.2">
      <c r="A31" s="31" t="s">
        <v>71</v>
      </c>
      <c r="B31" s="154" t="s">
        <v>220</v>
      </c>
      <c r="C31" s="28"/>
      <c r="D31" s="156"/>
      <c r="E31" s="156"/>
      <c r="F31" s="156"/>
      <c r="G31" s="156"/>
      <c r="H31" s="156"/>
      <c r="I31" s="156">
        <v>31574.79048</v>
      </c>
      <c r="J31" s="156"/>
      <c r="K31" s="156"/>
      <c r="L31" s="156">
        <v>-31574.79048</v>
      </c>
      <c r="M31" s="156"/>
      <c r="N31" s="156">
        <v>0</v>
      </c>
      <c r="O31" s="31"/>
    </row>
    <row r="32" spans="1:15" hidden="1" x14ac:dyDescent="0.2">
      <c r="A32" s="31" t="s">
        <v>212</v>
      </c>
      <c r="B32" s="154" t="s">
        <v>219</v>
      </c>
      <c r="C32" s="28"/>
      <c r="D32" s="156"/>
      <c r="E32" s="156"/>
      <c r="F32" s="156"/>
      <c r="G32" s="156"/>
      <c r="H32" s="156"/>
      <c r="I32" s="156"/>
      <c r="J32" s="156">
        <v>948411.26628999994</v>
      </c>
      <c r="K32" s="156">
        <v>-252008</v>
      </c>
      <c r="L32" s="156">
        <v>-696403.73913999996</v>
      </c>
      <c r="M32" s="156"/>
      <c r="N32" s="156">
        <v>0</v>
      </c>
      <c r="O32" s="31"/>
    </row>
    <row r="33" spans="1:15" ht="13.5" hidden="1" thickBot="1" x14ac:dyDescent="0.25">
      <c r="A33" s="31" t="s">
        <v>221</v>
      </c>
      <c r="B33" s="154" t="s">
        <v>219</v>
      </c>
      <c r="C33" s="28"/>
      <c r="D33" s="302"/>
      <c r="E33" s="303"/>
      <c r="F33" s="302"/>
      <c r="G33" s="302"/>
      <c r="H33" s="156"/>
      <c r="I33" s="302"/>
      <c r="J33" s="302"/>
      <c r="K33" s="302"/>
      <c r="L33" s="302">
        <v>-253341.94263316656</v>
      </c>
      <c r="M33" s="302"/>
      <c r="N33" s="302">
        <v>-253341.94263316656</v>
      </c>
      <c r="O33" s="31"/>
    </row>
    <row r="34" spans="1:15" ht="13.5" hidden="1" thickBot="1" x14ac:dyDescent="0.25">
      <c r="A34" s="29" t="s">
        <v>222</v>
      </c>
      <c r="B34" s="154"/>
      <c r="C34" s="28"/>
      <c r="D34" s="301">
        <v>3403344.0307999998</v>
      </c>
      <c r="E34" s="301">
        <v>5792.4247400000004</v>
      </c>
      <c r="F34" s="301">
        <v>400370.49236000003</v>
      </c>
      <c r="G34" s="301">
        <v>1238.7054000000001</v>
      </c>
      <c r="H34" s="155"/>
      <c r="I34" s="301">
        <v>73941.138080000004</v>
      </c>
      <c r="J34" s="301">
        <v>920537.49315999995</v>
      </c>
      <c r="K34" s="301">
        <v>0</v>
      </c>
      <c r="L34" s="304">
        <v>0</v>
      </c>
      <c r="M34" s="301">
        <v>471621.77723000001</v>
      </c>
      <c r="N34" s="301">
        <v>5276846.0423500007</v>
      </c>
      <c r="O34" s="154"/>
    </row>
    <row r="35" spans="1:15" ht="6" hidden="1" customHeight="1" thickTop="1" x14ac:dyDescent="0.2"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5" hidden="1" x14ac:dyDescent="0.2">
      <c r="A36" s="31" t="s">
        <v>69</v>
      </c>
      <c r="B36" s="154">
        <v>13</v>
      </c>
      <c r="C36" s="28"/>
      <c r="D36" s="156"/>
      <c r="E36" s="156"/>
      <c r="F36" s="156"/>
      <c r="G36" s="156"/>
      <c r="H36" s="156"/>
      <c r="I36" s="156"/>
      <c r="J36" s="156"/>
      <c r="K36" s="156"/>
      <c r="L36" s="156"/>
      <c r="M36" s="156">
        <v>-240848.75009000005</v>
      </c>
      <c r="N36" s="156">
        <v>-240848.75009000005</v>
      </c>
      <c r="O36" s="31"/>
    </row>
    <row r="37" spans="1:15" hidden="1" x14ac:dyDescent="0.2">
      <c r="A37" s="31" t="s">
        <v>223</v>
      </c>
      <c r="B37" s="154"/>
      <c r="C37" s="28"/>
      <c r="D37" s="156"/>
      <c r="E37" s="156"/>
      <c r="F37" s="156"/>
      <c r="G37" s="156"/>
      <c r="H37" s="156"/>
      <c r="I37" s="156"/>
      <c r="J37" s="156"/>
      <c r="K37" s="156"/>
      <c r="L37" s="156"/>
      <c r="M37" s="156">
        <v>-155571.13500000001</v>
      </c>
      <c r="N37" s="156">
        <v>-155571.13500000001</v>
      </c>
      <c r="O37" s="31"/>
    </row>
    <row r="38" spans="1:15" ht="12.75" hidden="1" customHeight="1" x14ac:dyDescent="0.2">
      <c r="A38" s="31" t="s">
        <v>224</v>
      </c>
      <c r="B38" s="154"/>
      <c r="C38" s="28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>
        <v>0</v>
      </c>
      <c r="O38" s="31"/>
    </row>
    <row r="39" spans="1:15" hidden="1" x14ac:dyDescent="0.2">
      <c r="A39" s="31" t="s">
        <v>65</v>
      </c>
      <c r="B39" s="154"/>
      <c r="C39" s="28"/>
      <c r="D39" s="156"/>
      <c r="E39" s="156"/>
      <c r="F39" s="156"/>
      <c r="G39" s="156"/>
      <c r="H39" s="156"/>
      <c r="I39" s="156"/>
      <c r="J39" s="156">
        <v>-948411.26628999994</v>
      </c>
      <c r="K39" s="156"/>
      <c r="L39" s="156"/>
      <c r="M39" s="156"/>
      <c r="N39" s="156">
        <v>-948411.26628999994</v>
      </c>
      <c r="O39" s="31"/>
    </row>
    <row r="40" spans="1:15" ht="12.75" hidden="1" customHeight="1" x14ac:dyDescent="0.2">
      <c r="A40" s="31" t="s">
        <v>209</v>
      </c>
      <c r="B40" s="154">
        <v>20</v>
      </c>
      <c r="C40" s="28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31"/>
    </row>
    <row r="41" spans="1:15" hidden="1" x14ac:dyDescent="0.2">
      <c r="A41" s="29" t="s">
        <v>210</v>
      </c>
      <c r="B41" s="305"/>
      <c r="C41" s="24"/>
      <c r="D41" s="155"/>
      <c r="E41" s="155"/>
      <c r="F41" s="155"/>
      <c r="G41" s="155"/>
      <c r="H41" s="155"/>
      <c r="I41" s="155"/>
      <c r="J41" s="155"/>
      <c r="K41" s="155"/>
      <c r="L41" s="156">
        <v>313782.97181000002</v>
      </c>
      <c r="M41" s="155"/>
      <c r="N41" s="156">
        <v>313782.97180769173</v>
      </c>
      <c r="O41" s="31"/>
    </row>
    <row r="42" spans="1:15" hidden="1" x14ac:dyDescent="0.2">
      <c r="A42" s="31" t="s">
        <v>72</v>
      </c>
      <c r="B42" s="154"/>
      <c r="C42" s="28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>
        <v>0</v>
      </c>
      <c r="O42" s="31"/>
    </row>
    <row r="43" spans="1:15" hidden="1" x14ac:dyDescent="0.2">
      <c r="A43" s="31" t="s">
        <v>70</v>
      </c>
      <c r="B43" s="154"/>
      <c r="C43" s="28"/>
      <c r="D43" s="156"/>
      <c r="E43" s="156"/>
      <c r="F43" s="100">
        <v>14295.45968</v>
      </c>
      <c r="G43" s="156"/>
      <c r="H43" s="156"/>
      <c r="I43" s="156"/>
      <c r="J43" s="156"/>
      <c r="K43" s="156"/>
      <c r="L43" s="156">
        <v>-14295.45968</v>
      </c>
      <c r="M43" s="156"/>
      <c r="N43" s="156">
        <v>0</v>
      </c>
      <c r="O43" s="31"/>
    </row>
    <row r="44" spans="1:15" hidden="1" x14ac:dyDescent="0.2">
      <c r="A44" s="31" t="s">
        <v>71</v>
      </c>
      <c r="B44" s="154"/>
      <c r="C44" s="28"/>
      <c r="D44" s="156"/>
      <c r="E44" s="156"/>
      <c r="F44" s="156"/>
      <c r="G44" s="156"/>
      <c r="H44" s="156"/>
      <c r="I44" s="156">
        <v>9254.8491799999993</v>
      </c>
      <c r="J44" s="156"/>
      <c r="K44" s="156"/>
      <c r="L44" s="156">
        <v>-9254.8491900000008</v>
      </c>
      <c r="M44" s="156"/>
      <c r="N44" s="156">
        <v>0</v>
      </c>
      <c r="O44" s="31"/>
    </row>
    <row r="45" spans="1:15" hidden="1" x14ac:dyDescent="0.2">
      <c r="A45" s="31" t="s">
        <v>212</v>
      </c>
      <c r="B45" s="154"/>
      <c r="C45" s="28"/>
      <c r="D45" s="156"/>
      <c r="E45" s="156"/>
      <c r="F45" s="156"/>
      <c r="G45" s="100">
        <v>-1238.7053999999998</v>
      </c>
      <c r="H45" s="156"/>
      <c r="I45" s="156"/>
      <c r="J45" s="156">
        <v>53696.19543</v>
      </c>
      <c r="K45" s="156">
        <v>0</v>
      </c>
      <c r="L45" s="156">
        <v>-52457.495000000003</v>
      </c>
      <c r="M45" s="156"/>
      <c r="N45" s="156">
        <v>0</v>
      </c>
      <c r="O45" s="31"/>
    </row>
    <row r="46" spans="1:15" hidden="1" x14ac:dyDescent="0.2">
      <c r="A46" s="31" t="s">
        <v>221</v>
      </c>
      <c r="B46" s="154"/>
      <c r="C46" s="28"/>
      <c r="D46" s="306"/>
      <c r="E46" s="134"/>
      <c r="F46" s="306"/>
      <c r="G46" s="306"/>
      <c r="H46" s="156"/>
      <c r="I46" s="306"/>
      <c r="J46" s="306"/>
      <c r="K46" s="306"/>
      <c r="L46" s="306">
        <v>-237775.16791999998</v>
      </c>
      <c r="M46" s="306"/>
      <c r="N46" s="306">
        <v>-237775.16791999998</v>
      </c>
      <c r="O46" s="31"/>
    </row>
    <row r="47" spans="1:15" hidden="1" x14ac:dyDescent="0.2">
      <c r="A47" s="307" t="s">
        <v>225</v>
      </c>
      <c r="B47" s="308"/>
      <c r="C47" s="309"/>
      <c r="D47" s="310">
        <v>3403344.0307999998</v>
      </c>
      <c r="E47" s="310">
        <v>5792.4247400000004</v>
      </c>
      <c r="F47" s="310">
        <v>414665.95204</v>
      </c>
      <c r="G47" s="310">
        <v>0</v>
      </c>
      <c r="H47" s="311"/>
      <c r="I47" s="310">
        <v>83195.987260000009</v>
      </c>
      <c r="J47" s="310">
        <v>25822.422300000013</v>
      </c>
      <c r="K47" s="310">
        <v>0</v>
      </c>
      <c r="L47" s="310">
        <v>0</v>
      </c>
      <c r="M47" s="310">
        <v>75201.892139999953</v>
      </c>
      <c r="N47" s="310">
        <v>4008022.69485769</v>
      </c>
      <c r="O47" s="154"/>
    </row>
    <row r="48" spans="1:15" ht="6.75" hidden="1" customHeight="1" x14ac:dyDescent="0.2">
      <c r="N48" s="312"/>
    </row>
    <row r="49" spans="1:15" hidden="1" x14ac:dyDescent="0.2">
      <c r="A49" s="31" t="s">
        <v>69</v>
      </c>
      <c r="B49" s="154">
        <v>13</v>
      </c>
      <c r="C49" s="28"/>
      <c r="D49" s="156"/>
      <c r="E49" s="156"/>
      <c r="F49" s="156"/>
      <c r="G49" s="156"/>
      <c r="H49" s="156"/>
      <c r="I49" s="156"/>
      <c r="J49" s="156"/>
      <c r="K49" s="156"/>
      <c r="L49" s="156"/>
      <c r="M49" s="156">
        <v>17504.351549999999</v>
      </c>
      <c r="N49" s="156">
        <f>SUM(D49:M49)</f>
        <v>17504.351549999999</v>
      </c>
      <c r="O49" s="31"/>
    </row>
    <row r="50" spans="1:15" hidden="1" x14ac:dyDescent="0.2">
      <c r="A50" s="31" t="s">
        <v>223</v>
      </c>
      <c r="B50" s="154"/>
      <c r="C50" s="28"/>
      <c r="D50" s="156"/>
      <c r="E50" s="156"/>
      <c r="F50" s="156"/>
      <c r="G50" s="156"/>
      <c r="H50" s="156"/>
      <c r="I50" s="156"/>
      <c r="J50" s="156"/>
      <c r="K50" s="156"/>
      <c r="L50" s="156"/>
      <c r="M50" s="156">
        <v>133631.31416000001</v>
      </c>
      <c r="N50" s="156">
        <f>SUM(D50:M50)</f>
        <v>133631.31416000001</v>
      </c>
      <c r="O50" s="31"/>
    </row>
    <row r="51" spans="1:15" hidden="1" x14ac:dyDescent="0.2">
      <c r="A51" s="31" t="s">
        <v>224</v>
      </c>
      <c r="B51" s="154"/>
      <c r="C51" s="28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31"/>
    </row>
    <row r="52" spans="1:15" hidden="1" x14ac:dyDescent="0.2">
      <c r="A52" s="31" t="s">
        <v>65</v>
      </c>
      <c r="B52" s="154"/>
      <c r="C52" s="28"/>
      <c r="D52" s="156"/>
      <c r="E52" s="156"/>
      <c r="F52" s="156"/>
      <c r="G52" s="156"/>
      <c r="H52" s="156"/>
      <c r="I52" s="156"/>
      <c r="J52" s="156">
        <v>-25822.422299999998</v>
      </c>
      <c r="K52" s="156"/>
      <c r="L52" s="156"/>
      <c r="M52" s="156"/>
      <c r="N52" s="156">
        <f>SUM(D52:M52)</f>
        <v>-25822.422299999998</v>
      </c>
      <c r="O52" s="31"/>
    </row>
    <row r="53" spans="1:15" hidden="1" x14ac:dyDescent="0.2">
      <c r="A53" s="31" t="s">
        <v>209</v>
      </c>
      <c r="B53" s="154"/>
      <c r="C53" s="28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31"/>
    </row>
    <row r="54" spans="1:15" hidden="1" x14ac:dyDescent="0.2">
      <c r="A54" s="29" t="s">
        <v>210</v>
      </c>
      <c r="B54" s="305"/>
      <c r="C54" s="24"/>
      <c r="D54" s="155"/>
      <c r="E54" s="155"/>
      <c r="F54" s="155"/>
      <c r="G54" s="155"/>
      <c r="H54" s="155"/>
      <c r="I54" s="155"/>
      <c r="J54" s="155"/>
      <c r="K54" s="155"/>
      <c r="L54" s="156">
        <v>121226.56842</v>
      </c>
      <c r="M54" s="155"/>
      <c r="N54" s="156">
        <f t="shared" ref="N54:N60" si="0">SUM(D54:M54)</f>
        <v>121226.56842</v>
      </c>
      <c r="O54" s="31"/>
    </row>
    <row r="55" spans="1:15" hidden="1" x14ac:dyDescent="0.2">
      <c r="A55" s="31" t="s">
        <v>72</v>
      </c>
      <c r="B55" s="154"/>
      <c r="C55" s="28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>
        <f t="shared" si="0"/>
        <v>0</v>
      </c>
      <c r="O55" s="31"/>
    </row>
    <row r="56" spans="1:15" hidden="1" x14ac:dyDescent="0.2">
      <c r="A56" s="31" t="s">
        <v>70</v>
      </c>
      <c r="B56" s="154"/>
      <c r="C56" s="28"/>
      <c r="D56" s="156"/>
      <c r="E56" s="156"/>
      <c r="F56" s="100">
        <f>L56*-1</f>
        <v>6061.3284199999998</v>
      </c>
      <c r="G56" s="156"/>
      <c r="H56" s="156"/>
      <c r="I56" s="156"/>
      <c r="J56" s="156"/>
      <c r="K56" s="156"/>
      <c r="L56" s="156">
        <v>-6061.3284199999998</v>
      </c>
      <c r="M56" s="156"/>
      <c r="N56" s="156">
        <f t="shared" si="0"/>
        <v>0</v>
      </c>
      <c r="O56" s="31"/>
    </row>
    <row r="57" spans="1:15" hidden="1" x14ac:dyDescent="0.2">
      <c r="A57" s="31" t="s">
        <v>71</v>
      </c>
      <c r="B57" s="154"/>
      <c r="C57" s="28"/>
      <c r="D57" s="156"/>
      <c r="E57" s="156"/>
      <c r="F57" s="156"/>
      <c r="G57" s="156"/>
      <c r="H57" s="156"/>
      <c r="I57" s="156">
        <f>L57*-1</f>
        <v>4456.8709799999997</v>
      </c>
      <c r="J57" s="156"/>
      <c r="K57" s="156"/>
      <c r="L57" s="156">
        <v>-4456.8709799999997</v>
      </c>
      <c r="M57" s="156"/>
      <c r="N57" s="156">
        <f t="shared" si="0"/>
        <v>0</v>
      </c>
      <c r="O57" s="31"/>
    </row>
    <row r="58" spans="1:15" hidden="1" x14ac:dyDescent="0.2">
      <c r="A58" s="31" t="s">
        <v>212</v>
      </c>
      <c r="B58" s="154">
        <v>19</v>
      </c>
      <c r="C58" s="28"/>
      <c r="D58" s="156"/>
      <c r="E58" s="156"/>
      <c r="F58" s="156"/>
      <c r="G58" s="156"/>
      <c r="H58" s="156"/>
      <c r="I58" s="156"/>
      <c r="J58" s="156">
        <f>L58*-1</f>
        <v>83031.276769999997</v>
      </c>
      <c r="L58" s="156">
        <v>-83031.276769999997</v>
      </c>
      <c r="M58" s="156"/>
      <c r="N58" s="156">
        <f t="shared" si="0"/>
        <v>0</v>
      </c>
      <c r="O58" s="31"/>
    </row>
    <row r="59" spans="1:15" hidden="1" x14ac:dyDescent="0.2">
      <c r="A59" s="31" t="s">
        <v>212</v>
      </c>
      <c r="B59" s="154" t="s">
        <v>219</v>
      </c>
      <c r="C59" s="28"/>
      <c r="D59" s="156"/>
      <c r="E59" s="156"/>
      <c r="F59" s="156"/>
      <c r="G59" s="100"/>
      <c r="H59" s="156"/>
      <c r="I59" s="156"/>
      <c r="J59" s="156"/>
      <c r="K59" s="156"/>
      <c r="L59" s="156">
        <v>0</v>
      </c>
      <c r="M59" s="156"/>
      <c r="N59" s="156">
        <f t="shared" si="0"/>
        <v>0</v>
      </c>
      <c r="O59" s="31"/>
    </row>
    <row r="60" spans="1:15" ht="11.25" hidden="1" customHeight="1" x14ac:dyDescent="0.2">
      <c r="A60" s="31" t="s">
        <v>73</v>
      </c>
      <c r="B60" s="154">
        <v>19</v>
      </c>
      <c r="C60" s="28"/>
      <c r="D60" s="306"/>
      <c r="E60" s="134"/>
      <c r="F60" s="306"/>
      <c r="G60" s="306"/>
      <c r="H60" s="156"/>
      <c r="I60" s="306"/>
      <c r="J60" s="306"/>
      <c r="K60" s="306"/>
      <c r="L60" s="306">
        <v>-27677.092250000002</v>
      </c>
      <c r="M60" s="306"/>
      <c r="N60" s="306">
        <f t="shared" si="0"/>
        <v>-27677.092250000002</v>
      </c>
      <c r="O60" s="31"/>
    </row>
    <row r="61" spans="1:15" ht="5.25" customHeight="1" x14ac:dyDescent="0.2">
      <c r="A61" s="31"/>
      <c r="B61" s="154"/>
      <c r="C61" s="28"/>
      <c r="D61" s="306"/>
      <c r="E61" s="134"/>
      <c r="F61" s="306"/>
      <c r="G61" s="306"/>
      <c r="H61" s="156"/>
      <c r="I61" s="306"/>
      <c r="J61" s="306"/>
      <c r="K61" s="306"/>
      <c r="L61" s="306"/>
      <c r="M61" s="306"/>
      <c r="N61" s="306"/>
      <c r="O61" s="31"/>
    </row>
    <row r="62" spans="1:15" x14ac:dyDescent="0.2">
      <c r="A62" s="313" t="s">
        <v>226</v>
      </c>
      <c r="B62" s="308"/>
      <c r="C62" s="309"/>
      <c r="D62" s="158">
        <f>SUM(D47:D60)</f>
        <v>3403344.0307999998</v>
      </c>
      <c r="E62" s="158">
        <f>SUM(E47:E60)</f>
        <v>5792.4247400000004</v>
      </c>
      <c r="F62" s="158">
        <f>SUM(F47:F60)</f>
        <v>420727.28045999998</v>
      </c>
      <c r="G62" s="158">
        <f>SUM(G47:G60)</f>
        <v>0</v>
      </c>
      <c r="H62" s="314"/>
      <c r="I62" s="158">
        <f t="shared" ref="I62:N62" si="1">SUM(I47:I60)</f>
        <v>87652.858240000001</v>
      </c>
      <c r="J62" s="158">
        <f t="shared" si="1"/>
        <v>83031.276770000011</v>
      </c>
      <c r="K62" s="158">
        <f t="shared" si="1"/>
        <v>0</v>
      </c>
      <c r="L62" s="158">
        <f t="shared" si="1"/>
        <v>0</v>
      </c>
      <c r="M62" s="158">
        <f t="shared" si="1"/>
        <v>226337.55784999995</v>
      </c>
      <c r="N62" s="158">
        <f t="shared" si="1"/>
        <v>4226885.4144376898</v>
      </c>
      <c r="O62" s="154"/>
    </row>
    <row r="63" spans="1:15" ht="6" customHeight="1" x14ac:dyDescent="0.2">
      <c r="A63" s="315"/>
      <c r="B63" s="316"/>
      <c r="C63" s="317"/>
      <c r="D63" s="121"/>
      <c r="E63" s="121"/>
      <c r="F63" s="121"/>
      <c r="G63" s="121"/>
      <c r="H63" s="318"/>
      <c r="I63" s="121"/>
      <c r="J63" s="121"/>
      <c r="K63" s="121"/>
      <c r="L63" s="121"/>
      <c r="M63" s="121"/>
      <c r="N63" s="121"/>
      <c r="O63" s="154"/>
    </row>
    <row r="64" spans="1:15" ht="6" customHeight="1" x14ac:dyDescent="0.2">
      <c r="A64" s="315"/>
      <c r="B64" s="316"/>
      <c r="C64" s="317"/>
      <c r="D64" s="121"/>
      <c r="E64" s="121"/>
      <c r="F64" s="121"/>
      <c r="G64" s="121"/>
      <c r="H64" s="318"/>
      <c r="I64" s="121"/>
      <c r="J64" s="121"/>
      <c r="K64" s="121"/>
      <c r="L64" s="121"/>
      <c r="M64" s="121"/>
      <c r="N64" s="121"/>
      <c r="O64" s="154"/>
    </row>
    <row r="65" spans="1:16" x14ac:dyDescent="0.2">
      <c r="A65" s="31" t="s">
        <v>69</v>
      </c>
      <c r="B65" s="154"/>
      <c r="C65" s="28"/>
      <c r="D65" s="156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176274</v>
      </c>
      <c r="N65" s="156">
        <f t="shared" ref="N65:N74" si="2">SUM(D65:M65)</f>
        <v>176274</v>
      </c>
      <c r="O65" s="31"/>
    </row>
    <row r="66" spans="1:16" x14ac:dyDescent="0.2">
      <c r="A66" s="31" t="s">
        <v>74</v>
      </c>
      <c r="B66" s="154"/>
      <c r="C66" s="28"/>
      <c r="D66" s="156">
        <v>0</v>
      </c>
      <c r="E66" s="156">
        <v>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-48901.530209999997</v>
      </c>
      <c r="N66" s="156">
        <f t="shared" si="2"/>
        <v>-48901.530209999997</v>
      </c>
      <c r="O66" s="31"/>
    </row>
    <row r="67" spans="1:16" x14ac:dyDescent="0.2">
      <c r="A67" s="31" t="s">
        <v>227</v>
      </c>
      <c r="B67" s="154"/>
      <c r="C67" s="28"/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-29553.7533</v>
      </c>
      <c r="M67" s="156">
        <v>0</v>
      </c>
      <c r="N67" s="156">
        <f t="shared" si="2"/>
        <v>-29553.7533</v>
      </c>
      <c r="O67" s="31"/>
    </row>
    <row r="68" spans="1:16" x14ac:dyDescent="0.2">
      <c r="A68" s="31" t="s">
        <v>65</v>
      </c>
      <c r="B68" s="154"/>
      <c r="C68" s="28"/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f>-J62</f>
        <v>-83031.276770000011</v>
      </c>
      <c r="K68" s="156">
        <v>0</v>
      </c>
      <c r="L68" s="156">
        <v>0</v>
      </c>
      <c r="M68" s="156">
        <v>0</v>
      </c>
      <c r="N68" s="156">
        <f t="shared" si="2"/>
        <v>-83031.276770000011</v>
      </c>
      <c r="O68" s="31"/>
    </row>
    <row r="69" spans="1:16" x14ac:dyDescent="0.2">
      <c r="A69" s="29" t="s">
        <v>228</v>
      </c>
      <c r="B69" s="154"/>
      <c r="C69" s="28"/>
      <c r="D69" s="156">
        <v>0</v>
      </c>
      <c r="E69" s="156">
        <v>0</v>
      </c>
      <c r="F69" s="156">
        <v>0</v>
      </c>
      <c r="G69" s="156">
        <v>0</v>
      </c>
      <c r="H69" s="156">
        <v>0</v>
      </c>
      <c r="I69" s="156">
        <v>0</v>
      </c>
      <c r="J69" s="156">
        <v>0</v>
      </c>
      <c r="K69" s="156">
        <v>0</v>
      </c>
      <c r="L69" s="156">
        <v>-809222</v>
      </c>
      <c r="M69" s="156">
        <v>0</v>
      </c>
      <c r="N69" s="156">
        <f t="shared" si="2"/>
        <v>-809222</v>
      </c>
      <c r="O69" s="31"/>
    </row>
    <row r="70" spans="1:16" x14ac:dyDescent="0.2">
      <c r="A70" s="31" t="s">
        <v>229</v>
      </c>
      <c r="B70" s="154"/>
      <c r="C70" s="28"/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156"/>
      <c r="M70" s="156">
        <v>0</v>
      </c>
      <c r="N70" s="156">
        <f t="shared" si="2"/>
        <v>0</v>
      </c>
      <c r="O70" s="31"/>
    </row>
    <row r="71" spans="1:16" x14ac:dyDescent="0.2">
      <c r="A71" s="31" t="s">
        <v>75</v>
      </c>
      <c r="B71" s="154"/>
      <c r="C71" s="28"/>
      <c r="D71" s="156">
        <v>0</v>
      </c>
      <c r="E71" s="156">
        <v>-5792.4247400000004</v>
      </c>
      <c r="F71" s="156"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v>0</v>
      </c>
      <c r="L71" s="156">
        <f>E71*-1</f>
        <v>5792.4247400000004</v>
      </c>
      <c r="M71" s="156">
        <v>0</v>
      </c>
      <c r="N71" s="156">
        <f t="shared" si="2"/>
        <v>0</v>
      </c>
      <c r="O71" s="31"/>
    </row>
    <row r="72" spans="1:16" x14ac:dyDescent="0.2">
      <c r="A72" s="31" t="s">
        <v>70</v>
      </c>
      <c r="B72" s="154"/>
      <c r="C72" s="28"/>
      <c r="D72" s="156">
        <v>0</v>
      </c>
      <c r="E72" s="156">
        <v>0</v>
      </c>
      <c r="F72" s="156">
        <v>-420727.28045999998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f>F72*-1</f>
        <v>420727.28045999998</v>
      </c>
      <c r="M72" s="156">
        <v>0</v>
      </c>
      <c r="N72" s="156">
        <f t="shared" si="2"/>
        <v>0</v>
      </c>
      <c r="O72" s="31"/>
    </row>
    <row r="73" spans="1:16" x14ac:dyDescent="0.2">
      <c r="A73" s="31" t="s">
        <v>71</v>
      </c>
      <c r="B73" s="154"/>
      <c r="C73" s="28"/>
      <c r="D73" s="156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-87652.858240000001</v>
      </c>
      <c r="J73" s="156">
        <v>0</v>
      </c>
      <c r="K73" s="156">
        <v>0</v>
      </c>
      <c r="L73" s="156">
        <f>I73*-1</f>
        <v>87652.858240000001</v>
      </c>
      <c r="M73" s="156">
        <v>0</v>
      </c>
      <c r="N73" s="156">
        <f t="shared" si="2"/>
        <v>0</v>
      </c>
      <c r="O73" s="31"/>
    </row>
    <row r="74" spans="1:16" hidden="1" x14ac:dyDescent="0.2">
      <c r="A74" s="31" t="s">
        <v>212</v>
      </c>
      <c r="B74" s="154"/>
      <c r="C74" s="28"/>
      <c r="D74" s="156">
        <v>0</v>
      </c>
      <c r="E74" s="156">
        <v>0</v>
      </c>
      <c r="F74" s="156">
        <v>0</v>
      </c>
      <c r="G74" s="156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f t="shared" si="2"/>
        <v>0</v>
      </c>
      <c r="O74" s="31"/>
    </row>
    <row r="75" spans="1:16" ht="6" customHeight="1" x14ac:dyDescent="0.2">
      <c r="A75" s="31"/>
      <c r="B75" s="154"/>
      <c r="C75" s="28"/>
      <c r="D75" s="156"/>
      <c r="E75" s="156"/>
      <c r="F75" s="156"/>
      <c r="G75" s="100"/>
      <c r="H75" s="156"/>
      <c r="I75" s="156"/>
      <c r="J75" s="156"/>
      <c r="K75" s="156"/>
      <c r="L75" s="156"/>
      <c r="M75" s="156"/>
      <c r="N75" s="156"/>
      <c r="O75" s="31"/>
    </row>
    <row r="76" spans="1:16" x14ac:dyDescent="0.2">
      <c r="A76" s="313" t="s">
        <v>230</v>
      </c>
      <c r="B76" s="310">
        <f>SUM(B64:B74)</f>
        <v>0</v>
      </c>
      <c r="C76" s="310">
        <f>SUM(C64:C74)</f>
        <v>0</v>
      </c>
      <c r="D76" s="158">
        <f>SUM(D62:D74)</f>
        <v>3403344.0307999998</v>
      </c>
      <c r="E76" s="158">
        <f t="shared" ref="E76:N76" si="3">SUM(E62:E74)</f>
        <v>0</v>
      </c>
      <c r="F76" s="158">
        <f t="shared" si="3"/>
        <v>0</v>
      </c>
      <c r="G76" s="158">
        <f t="shared" si="3"/>
        <v>0</v>
      </c>
      <c r="H76" s="158">
        <f t="shared" si="3"/>
        <v>0</v>
      </c>
      <c r="I76" s="158">
        <f t="shared" si="3"/>
        <v>0</v>
      </c>
      <c r="J76" s="158">
        <f t="shared" si="3"/>
        <v>0</v>
      </c>
      <c r="K76" s="158">
        <f t="shared" si="3"/>
        <v>0</v>
      </c>
      <c r="L76" s="158">
        <f t="shared" si="3"/>
        <v>-324603.18985999993</v>
      </c>
      <c r="M76" s="158">
        <f t="shared" si="3"/>
        <v>353710.02763999999</v>
      </c>
      <c r="N76" s="158">
        <f t="shared" si="3"/>
        <v>3432450.854157689</v>
      </c>
      <c r="O76" s="154"/>
      <c r="P76" s="100"/>
    </row>
    <row r="77" spans="1:16" ht="6" customHeight="1" x14ac:dyDescent="0.2">
      <c r="A77" s="315"/>
      <c r="B77" s="316"/>
      <c r="C77" s="317"/>
      <c r="D77" s="121"/>
      <c r="E77" s="319"/>
      <c r="F77" s="121"/>
      <c r="G77" s="121"/>
      <c r="H77" s="318"/>
      <c r="I77" s="121"/>
      <c r="J77" s="121"/>
      <c r="K77" s="121"/>
      <c r="L77" s="121"/>
      <c r="M77" s="121"/>
      <c r="N77" s="121"/>
      <c r="O77" s="154"/>
    </row>
    <row r="78" spans="1:16" x14ac:dyDescent="0.2">
      <c r="A78" s="31" t="s">
        <v>69</v>
      </c>
      <c r="B78" s="154">
        <v>18</v>
      </c>
      <c r="C78" s="28"/>
      <c r="D78" s="156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-14655</v>
      </c>
      <c r="N78" s="156">
        <f>SUM(D78:M78)</f>
        <v>-14655</v>
      </c>
      <c r="O78" s="31"/>
    </row>
    <row r="79" spans="1:16" x14ac:dyDescent="0.2">
      <c r="A79" s="31" t="s">
        <v>184</v>
      </c>
      <c r="B79" s="154">
        <v>18</v>
      </c>
      <c r="C79" s="28"/>
      <c r="D79" s="306">
        <v>0</v>
      </c>
      <c r="E79" s="306">
        <v>0</v>
      </c>
      <c r="F79" s="306">
        <v>0</v>
      </c>
      <c r="G79" s="306">
        <v>0</v>
      </c>
      <c r="H79" s="306">
        <v>0</v>
      </c>
      <c r="I79" s="306">
        <v>0</v>
      </c>
      <c r="J79" s="306">
        <v>0</v>
      </c>
      <c r="K79" s="306">
        <v>0</v>
      </c>
      <c r="L79" s="306">
        <v>84051</v>
      </c>
      <c r="M79" s="306">
        <v>0</v>
      </c>
      <c r="N79" s="306">
        <f>SUM(D79:M79)-0.49</f>
        <v>84050.51</v>
      </c>
      <c r="O79" s="31"/>
    </row>
    <row r="80" spans="1:16" ht="6" customHeight="1" x14ac:dyDescent="0.2">
      <c r="A80" s="31"/>
      <c r="B80" s="154"/>
      <c r="C80" s="28"/>
      <c r="D80" s="306"/>
      <c r="E80" s="134"/>
      <c r="F80" s="306"/>
      <c r="G80" s="306"/>
      <c r="H80" s="156"/>
      <c r="I80" s="306"/>
      <c r="J80" s="306"/>
      <c r="K80" s="306"/>
      <c r="L80" s="306"/>
      <c r="M80" s="306"/>
      <c r="N80" s="306"/>
      <c r="O80" s="31"/>
    </row>
    <row r="81" spans="1:16" ht="16.5" customHeight="1" x14ac:dyDescent="0.2">
      <c r="A81" s="313" t="s">
        <v>231</v>
      </c>
      <c r="B81" s="308"/>
      <c r="C81" s="309"/>
      <c r="D81" s="158">
        <f>SUM(D76:D79)</f>
        <v>3403344.0307999998</v>
      </c>
      <c r="E81" s="158">
        <f>SUM(E76:E79)</f>
        <v>0</v>
      </c>
      <c r="F81" s="158">
        <f>SUM(F76:F79)</f>
        <v>0</v>
      </c>
      <c r="G81" s="158">
        <f>SUM(G76:G79)</f>
        <v>0</v>
      </c>
      <c r="H81" s="314"/>
      <c r="I81" s="158">
        <f>SUM(I76:I79)</f>
        <v>0</v>
      </c>
      <c r="J81" s="158">
        <f>SUM(J76:J79)</f>
        <v>0</v>
      </c>
      <c r="K81" s="158">
        <f>SUM(K76:K79)</f>
        <v>0</v>
      </c>
      <c r="L81" s="158">
        <f>SUM(L76:L79)</f>
        <v>-240552.18985999993</v>
      </c>
      <c r="M81" s="158">
        <f>SUM(M76:M79)</f>
        <v>339055.02763999999</v>
      </c>
      <c r="N81" s="158">
        <f>SUM(N76:N79)+1</f>
        <v>3501847.3641576888</v>
      </c>
      <c r="O81" s="154"/>
      <c r="P81" s="100"/>
    </row>
    <row r="82" spans="1:16" ht="7.5" customHeight="1" x14ac:dyDescent="0.2">
      <c r="A82" s="320"/>
      <c r="B82" s="159"/>
      <c r="C82" s="160"/>
      <c r="D82" s="161"/>
      <c r="E82" s="161"/>
      <c r="F82" s="161"/>
      <c r="G82" s="161"/>
      <c r="H82" s="162"/>
      <c r="I82" s="161"/>
      <c r="J82" s="161"/>
      <c r="K82" s="161"/>
      <c r="L82" s="121"/>
      <c r="M82" s="121"/>
      <c r="N82" s="121"/>
      <c r="O82" s="154"/>
    </row>
    <row r="83" spans="1:16" s="92" customFormat="1" ht="12" x14ac:dyDescent="0.2">
      <c r="A83" s="91" t="s">
        <v>232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</row>
    <row r="84" spans="1:16" x14ac:dyDescent="0.2">
      <c r="M84" s="100"/>
    </row>
    <row r="86" spans="1:16" x14ac:dyDescent="0.2">
      <c r="A86" s="290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"/>
    </row>
    <row r="87" spans="1:16" ht="21" x14ac:dyDescent="0.35">
      <c r="A87" s="223" t="s">
        <v>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6" ht="21" x14ac:dyDescent="0.35">
      <c r="A88" s="223" t="s">
        <v>146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6" ht="18.75" x14ac:dyDescent="0.3">
      <c r="A89" s="224" t="s">
        <v>151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6" ht="15" x14ac:dyDescent="0.35">
      <c r="A90" s="226" t="s">
        <v>148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6" ht="25.5" x14ac:dyDescent="0.2">
      <c r="A92" s="145"/>
      <c r="B92" s="146"/>
      <c r="C92" s="147"/>
      <c r="D92" s="146"/>
      <c r="E92" s="148" t="s">
        <v>61</v>
      </c>
      <c r="F92" s="148" t="s">
        <v>201</v>
      </c>
      <c r="G92" s="151"/>
      <c r="H92" s="151"/>
      <c r="I92" s="151"/>
      <c r="J92" s="152"/>
      <c r="K92" s="152"/>
      <c r="L92" s="149"/>
      <c r="M92" s="148" t="s">
        <v>36</v>
      </c>
      <c r="N92" s="146"/>
    </row>
    <row r="93" spans="1:16" ht="38.25" x14ac:dyDescent="0.2">
      <c r="A93" s="145"/>
      <c r="B93" s="149" t="s">
        <v>4</v>
      </c>
      <c r="C93" s="153"/>
      <c r="D93" s="153" t="s">
        <v>32</v>
      </c>
      <c r="E93" s="153" t="s">
        <v>62</v>
      </c>
      <c r="F93" s="149" t="s">
        <v>63</v>
      </c>
      <c r="G93" s="153" t="s">
        <v>64</v>
      </c>
      <c r="H93" s="153" t="s">
        <v>66</v>
      </c>
      <c r="I93" s="153" t="s">
        <v>62</v>
      </c>
      <c r="J93" s="153" t="s">
        <v>65</v>
      </c>
      <c r="K93" s="153" t="s">
        <v>66</v>
      </c>
      <c r="L93" s="153" t="s">
        <v>202</v>
      </c>
      <c r="M93" s="153" t="s">
        <v>67</v>
      </c>
      <c r="N93" s="149" t="s">
        <v>68</v>
      </c>
    </row>
    <row r="94" spans="1:16" ht="12.6" customHeight="1" x14ac:dyDescent="0.2">
      <c r="C94" s="28"/>
      <c r="D94" s="154"/>
      <c r="E94" s="154"/>
      <c r="F94" s="154"/>
      <c r="G94" s="154"/>
      <c r="H94" s="31"/>
      <c r="I94" s="154"/>
      <c r="J94" s="154"/>
      <c r="K94" s="154"/>
      <c r="L94" s="154"/>
      <c r="M94" s="154"/>
      <c r="N94" s="154"/>
    </row>
    <row r="95" spans="1:16" ht="14.25" hidden="1" x14ac:dyDescent="0.2">
      <c r="A95" s="292" t="s">
        <v>204</v>
      </c>
      <c r="B95" s="292"/>
      <c r="C95" s="28"/>
      <c r="D95" s="155">
        <v>3202960</v>
      </c>
      <c r="E95" s="155">
        <v>5792</v>
      </c>
      <c r="F95" s="155">
        <v>303455</v>
      </c>
      <c r="G95" s="155">
        <v>1239</v>
      </c>
      <c r="H95" s="155"/>
      <c r="I95" s="155">
        <v>33893</v>
      </c>
      <c r="J95" s="155">
        <v>345768</v>
      </c>
      <c r="K95" s="155">
        <v>816958</v>
      </c>
      <c r="L95" s="293">
        <v>0</v>
      </c>
      <c r="M95" s="293">
        <v>122361</v>
      </c>
      <c r="N95" s="293">
        <v>4832426</v>
      </c>
    </row>
    <row r="96" spans="1:16" hidden="1" x14ac:dyDescent="0.2">
      <c r="A96" s="294" t="s">
        <v>205</v>
      </c>
      <c r="B96" s="295"/>
      <c r="C96" s="28"/>
      <c r="D96" s="155"/>
      <c r="E96" s="155"/>
      <c r="F96" s="155"/>
      <c r="G96" s="155"/>
      <c r="H96" s="155"/>
      <c r="I96" s="155"/>
      <c r="J96" s="155"/>
      <c r="K96" s="156">
        <v>-162643</v>
      </c>
      <c r="L96" s="156"/>
      <c r="M96" s="293"/>
      <c r="N96" s="293">
        <v>-162643</v>
      </c>
    </row>
    <row r="97" spans="1:14" hidden="1" x14ac:dyDescent="0.2">
      <c r="A97" s="296" t="s">
        <v>206</v>
      </c>
      <c r="B97" s="294"/>
      <c r="C97" s="28"/>
      <c r="D97" s="155">
        <v>3202960</v>
      </c>
      <c r="E97" s="155">
        <v>5792</v>
      </c>
      <c r="F97" s="155">
        <v>303455</v>
      </c>
      <c r="G97" s="155">
        <v>1239</v>
      </c>
      <c r="H97" s="155"/>
      <c r="I97" s="155">
        <v>33893</v>
      </c>
      <c r="J97" s="155">
        <v>345768</v>
      </c>
      <c r="K97" s="155">
        <v>654315</v>
      </c>
      <c r="L97" s="155">
        <v>0</v>
      </c>
      <c r="M97" s="155">
        <v>122361</v>
      </c>
      <c r="N97" s="155">
        <v>4669783</v>
      </c>
    </row>
    <row r="98" spans="1:14" hidden="1" x14ac:dyDescent="0.2">
      <c r="A98" s="29"/>
      <c r="B98" s="154"/>
      <c r="C98" s="28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1:14" hidden="1" x14ac:dyDescent="0.2">
      <c r="A99" s="31" t="s">
        <v>69</v>
      </c>
      <c r="B99" s="154"/>
      <c r="C99" s="28"/>
      <c r="D99" s="157"/>
      <c r="E99" s="157"/>
      <c r="F99" s="157"/>
      <c r="G99" s="157"/>
      <c r="H99" s="157"/>
      <c r="I99" s="157"/>
      <c r="J99" s="157"/>
      <c r="K99" s="157"/>
      <c r="L99" s="157"/>
      <c r="M99" s="157">
        <v>100804</v>
      </c>
      <c r="N99" s="157">
        <v>100804</v>
      </c>
    </row>
    <row r="100" spans="1:14" hidden="1" x14ac:dyDescent="0.2">
      <c r="A100" s="31" t="s">
        <v>207</v>
      </c>
      <c r="B100" s="154">
        <v>19</v>
      </c>
      <c r="C100" s="28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>
        <v>-96292</v>
      </c>
      <c r="N100" s="157">
        <v>-96292</v>
      </c>
    </row>
    <row r="101" spans="1:14" hidden="1" x14ac:dyDescent="0.2">
      <c r="A101" s="31" t="s">
        <v>208</v>
      </c>
      <c r="B101" s="154"/>
      <c r="C101" s="28"/>
      <c r="D101" s="157">
        <v>200384</v>
      </c>
      <c r="E101" s="157"/>
      <c r="F101" s="157"/>
      <c r="G101" s="157"/>
      <c r="H101" s="157"/>
      <c r="I101" s="157">
        <v>-16228</v>
      </c>
      <c r="J101" s="157"/>
      <c r="K101" s="157">
        <v>-184155</v>
      </c>
      <c r="L101" s="157"/>
      <c r="M101" s="157"/>
      <c r="N101" s="157">
        <v>0</v>
      </c>
    </row>
    <row r="102" spans="1:14" hidden="1" x14ac:dyDescent="0.2">
      <c r="A102" s="31" t="s">
        <v>65</v>
      </c>
      <c r="B102" s="154">
        <v>21</v>
      </c>
      <c r="C102" s="28"/>
      <c r="D102" s="157"/>
      <c r="E102" s="157"/>
      <c r="F102" s="157"/>
      <c r="G102" s="157"/>
      <c r="H102" s="157"/>
      <c r="I102" s="157"/>
      <c r="J102" s="157">
        <v>-345768</v>
      </c>
      <c r="K102" s="157"/>
      <c r="L102" s="157"/>
      <c r="M102" s="157"/>
      <c r="N102" s="157">
        <v>-345768</v>
      </c>
    </row>
    <row r="103" spans="1:14" hidden="1" x14ac:dyDescent="0.2">
      <c r="A103" s="31" t="s">
        <v>209</v>
      </c>
      <c r="B103" s="154">
        <v>21</v>
      </c>
      <c r="C103" s="28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1:14" hidden="1" x14ac:dyDescent="0.2">
      <c r="A104" s="31" t="s">
        <v>210</v>
      </c>
      <c r="B104" s="154"/>
      <c r="C104" s="28"/>
      <c r="D104" s="157"/>
      <c r="E104" s="157"/>
      <c r="F104" s="157"/>
      <c r="G104" s="157"/>
      <c r="H104" s="157"/>
      <c r="I104" s="157"/>
      <c r="J104" s="157"/>
      <c r="K104" s="157"/>
      <c r="L104" s="157">
        <v>905360</v>
      </c>
      <c r="M104" s="157"/>
      <c r="N104" s="157">
        <v>905360</v>
      </c>
    </row>
    <row r="105" spans="1:14" hidden="1" x14ac:dyDescent="0.2">
      <c r="A105" s="31" t="s">
        <v>211</v>
      </c>
      <c r="B105" s="154"/>
      <c r="C105" s="28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1:14" hidden="1" x14ac:dyDescent="0.2">
      <c r="A106" s="31" t="s">
        <v>70</v>
      </c>
      <c r="B106" s="154">
        <v>21</v>
      </c>
      <c r="C106" s="28"/>
      <c r="D106" s="157"/>
      <c r="E106" s="157"/>
      <c r="F106" s="157">
        <v>45268</v>
      </c>
      <c r="G106" s="157"/>
      <c r="H106" s="157"/>
      <c r="I106" s="157"/>
      <c r="J106" s="157"/>
      <c r="K106" s="157"/>
      <c r="L106" s="157">
        <v>-45268</v>
      </c>
      <c r="M106" s="157"/>
      <c r="N106" s="157">
        <v>0</v>
      </c>
    </row>
    <row r="107" spans="1:14" hidden="1" x14ac:dyDescent="0.2">
      <c r="A107" s="31" t="s">
        <v>71</v>
      </c>
      <c r="B107" s="154">
        <v>21</v>
      </c>
      <c r="C107" s="28"/>
      <c r="D107" s="157"/>
      <c r="E107" s="157"/>
      <c r="F107" s="157"/>
      <c r="G107" s="157"/>
      <c r="H107" s="157"/>
      <c r="I107" s="157">
        <v>24701</v>
      </c>
      <c r="J107" s="157"/>
      <c r="K107" s="157"/>
      <c r="L107" s="157">
        <v>-24701</v>
      </c>
      <c r="M107" s="157"/>
      <c r="N107" s="157">
        <v>0</v>
      </c>
    </row>
    <row r="108" spans="1:14" hidden="1" x14ac:dyDescent="0.2">
      <c r="A108" s="31" t="s">
        <v>212</v>
      </c>
      <c r="B108" s="154">
        <v>21</v>
      </c>
      <c r="C108" s="28"/>
      <c r="D108" s="157"/>
      <c r="E108" s="157"/>
      <c r="F108" s="157"/>
      <c r="G108" s="157"/>
      <c r="H108" s="157"/>
      <c r="I108" s="157"/>
      <c r="J108" s="157">
        <v>835391</v>
      </c>
      <c r="K108" s="157">
        <v>-218153</v>
      </c>
      <c r="L108" s="157">
        <v>-617238</v>
      </c>
      <c r="M108" s="157"/>
      <c r="N108" s="157">
        <v>0</v>
      </c>
    </row>
    <row r="109" spans="1:14" hidden="1" x14ac:dyDescent="0.2">
      <c r="A109" s="31" t="s">
        <v>213</v>
      </c>
      <c r="B109" s="154">
        <v>21</v>
      </c>
      <c r="C109" s="28"/>
      <c r="D109" s="297"/>
      <c r="E109" s="298"/>
      <c r="F109" s="297"/>
      <c r="G109" s="297"/>
      <c r="H109" s="157"/>
      <c r="I109" s="297"/>
      <c r="J109" s="297"/>
      <c r="K109" s="297"/>
      <c r="L109" s="297">
        <v>-218153</v>
      </c>
      <c r="M109" s="297"/>
      <c r="N109" s="297">
        <v>-218153</v>
      </c>
    </row>
    <row r="110" spans="1:14" hidden="1" x14ac:dyDescent="0.2">
      <c r="A110" s="29" t="s">
        <v>214</v>
      </c>
      <c r="B110" s="154"/>
      <c r="C110" s="28"/>
      <c r="D110" s="299">
        <v>3403344.0307999998</v>
      </c>
      <c r="E110" s="299">
        <v>5792.4247400000004</v>
      </c>
      <c r="F110" s="299">
        <v>348722.04645000002</v>
      </c>
      <c r="G110" s="299">
        <v>1238.7054000000001</v>
      </c>
      <c r="H110" s="300"/>
      <c r="I110" s="299">
        <v>42366.347600000001</v>
      </c>
      <c r="J110" s="299">
        <v>835390.61563999997</v>
      </c>
      <c r="K110" s="299">
        <v>252008</v>
      </c>
      <c r="L110" s="299">
        <v>0</v>
      </c>
      <c r="M110" s="299">
        <v>126873.32163999999</v>
      </c>
      <c r="N110" s="300">
        <v>5015735</v>
      </c>
    </row>
    <row r="111" spans="1:14" hidden="1" x14ac:dyDescent="0.2">
      <c r="A111" s="31" t="s">
        <v>215</v>
      </c>
      <c r="B111" s="154" t="s">
        <v>216</v>
      </c>
      <c r="C111" s="28"/>
      <c r="D111" s="299"/>
      <c r="E111" s="299"/>
      <c r="F111" s="299"/>
      <c r="G111" s="299"/>
      <c r="H111" s="293"/>
      <c r="I111" s="299"/>
      <c r="J111" s="298">
        <v>-27873.773130000001</v>
      </c>
      <c r="K111" s="299"/>
      <c r="L111" s="299"/>
      <c r="M111" s="299"/>
      <c r="N111" s="297">
        <v>-27873.773130000001</v>
      </c>
    </row>
    <row r="112" spans="1:14" ht="13.5" hidden="1" thickBot="1" x14ac:dyDescent="0.25">
      <c r="A112" s="29" t="s">
        <v>217</v>
      </c>
      <c r="B112" s="154"/>
      <c r="C112" s="28"/>
      <c r="D112" s="301">
        <v>3403344.0307999998</v>
      </c>
      <c r="E112" s="301">
        <v>5792.4247400000004</v>
      </c>
      <c r="F112" s="301">
        <v>348722.04645000002</v>
      </c>
      <c r="G112" s="301">
        <v>1238.7054000000001</v>
      </c>
      <c r="H112" s="155">
        <v>0</v>
      </c>
      <c r="I112" s="301">
        <v>42366.347600000001</v>
      </c>
      <c r="J112" s="301">
        <v>807516.84250999999</v>
      </c>
      <c r="K112" s="301">
        <v>252008</v>
      </c>
      <c r="L112" s="301">
        <v>0</v>
      </c>
      <c r="M112" s="301">
        <v>126873.32163999999</v>
      </c>
      <c r="N112" s="301">
        <v>4987861.2268700004</v>
      </c>
    </row>
    <row r="113" spans="1:14" hidden="1" x14ac:dyDescent="0.2">
      <c r="A113" s="31" t="s">
        <v>69</v>
      </c>
      <c r="B113" s="154"/>
      <c r="C113" s="28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>
        <v>314633.52923000004</v>
      </c>
      <c r="N113" s="156">
        <v>314633.52923000004</v>
      </c>
    </row>
    <row r="114" spans="1:14" hidden="1" x14ac:dyDescent="0.2">
      <c r="A114" s="31" t="s">
        <v>218</v>
      </c>
      <c r="B114" s="154">
        <v>18</v>
      </c>
      <c r="C114" s="28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>
        <v>30114.926359999998</v>
      </c>
      <c r="N114" s="156">
        <v>30114.926359999998</v>
      </c>
    </row>
    <row r="115" spans="1:14" hidden="1" x14ac:dyDescent="0.2">
      <c r="A115" s="31" t="s">
        <v>65</v>
      </c>
      <c r="B115" s="154" t="s">
        <v>219</v>
      </c>
      <c r="C115" s="28"/>
      <c r="D115" s="156"/>
      <c r="E115" s="156"/>
      <c r="F115" s="156"/>
      <c r="G115" s="156"/>
      <c r="H115" s="156"/>
      <c r="I115" s="156"/>
      <c r="J115" s="156">
        <v>-835390.61563999997</v>
      </c>
      <c r="K115" s="156"/>
      <c r="L115" s="156"/>
      <c r="M115" s="156"/>
      <c r="N115" s="156">
        <v>-835390.61563999997</v>
      </c>
    </row>
    <row r="116" spans="1:14" hidden="1" x14ac:dyDescent="0.2">
      <c r="A116" s="31" t="s">
        <v>209</v>
      </c>
      <c r="B116" s="154"/>
      <c r="C116" s="28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</row>
    <row r="117" spans="1:14" hidden="1" x14ac:dyDescent="0.2">
      <c r="A117" s="31" t="s">
        <v>210</v>
      </c>
      <c r="B117" s="154"/>
      <c r="C117" s="28"/>
      <c r="D117" s="156"/>
      <c r="E117" s="156"/>
      <c r="F117" s="156"/>
      <c r="G117" s="156"/>
      <c r="H117" s="156"/>
      <c r="I117" s="156"/>
      <c r="J117" s="156"/>
      <c r="K117" s="156"/>
      <c r="L117" s="156">
        <v>1032968.9181631665</v>
      </c>
      <c r="M117" s="156"/>
      <c r="N117" s="156">
        <v>1032968.9181631665</v>
      </c>
    </row>
    <row r="118" spans="1:14" hidden="1" x14ac:dyDescent="0.2">
      <c r="A118" s="31" t="s">
        <v>72</v>
      </c>
      <c r="B118" s="154"/>
      <c r="C118" s="28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</row>
    <row r="119" spans="1:14" hidden="1" x14ac:dyDescent="0.2">
      <c r="A119" s="31" t="s">
        <v>70</v>
      </c>
      <c r="B119" s="154" t="s">
        <v>220</v>
      </c>
      <c r="C119" s="28"/>
      <c r="D119" s="156"/>
      <c r="E119" s="156"/>
      <c r="F119" s="100">
        <v>51648.445909999995</v>
      </c>
      <c r="G119" s="156"/>
      <c r="H119" s="156"/>
      <c r="I119" s="156"/>
      <c r="J119" s="156"/>
      <c r="K119" s="156"/>
      <c r="L119" s="156">
        <v>-51648.445909999995</v>
      </c>
      <c r="M119" s="156"/>
      <c r="N119" s="156">
        <v>0</v>
      </c>
    </row>
    <row r="120" spans="1:14" hidden="1" x14ac:dyDescent="0.2">
      <c r="A120" s="31" t="s">
        <v>71</v>
      </c>
      <c r="B120" s="154" t="s">
        <v>220</v>
      </c>
      <c r="C120" s="28"/>
      <c r="D120" s="156"/>
      <c r="E120" s="156"/>
      <c r="F120" s="156"/>
      <c r="G120" s="156"/>
      <c r="H120" s="156"/>
      <c r="I120" s="156">
        <v>31574.79048</v>
      </c>
      <c r="J120" s="156"/>
      <c r="K120" s="156"/>
      <c r="L120" s="156">
        <v>-31574.79048</v>
      </c>
      <c r="M120" s="156"/>
      <c r="N120" s="156">
        <v>0</v>
      </c>
    </row>
    <row r="121" spans="1:14" hidden="1" x14ac:dyDescent="0.2">
      <c r="A121" s="31" t="s">
        <v>212</v>
      </c>
      <c r="B121" s="154" t="s">
        <v>219</v>
      </c>
      <c r="C121" s="28"/>
      <c r="D121" s="156"/>
      <c r="E121" s="156"/>
      <c r="F121" s="156"/>
      <c r="G121" s="156"/>
      <c r="H121" s="156"/>
      <c r="I121" s="156"/>
      <c r="J121" s="156">
        <v>948411.26628999994</v>
      </c>
      <c r="K121" s="156">
        <v>-252008</v>
      </c>
      <c r="L121" s="156">
        <v>-696403.73913999996</v>
      </c>
      <c r="M121" s="156"/>
      <c r="N121" s="156">
        <v>0</v>
      </c>
    </row>
    <row r="122" spans="1:14" ht="13.5" hidden="1" thickBot="1" x14ac:dyDescent="0.25">
      <c r="A122" s="31" t="s">
        <v>221</v>
      </c>
      <c r="B122" s="154" t="s">
        <v>219</v>
      </c>
      <c r="C122" s="28"/>
      <c r="D122" s="302"/>
      <c r="E122" s="303"/>
      <c r="F122" s="302"/>
      <c r="G122" s="302"/>
      <c r="H122" s="156"/>
      <c r="I122" s="302"/>
      <c r="J122" s="302"/>
      <c r="K122" s="302"/>
      <c r="L122" s="302">
        <v>-253341.94263316656</v>
      </c>
      <c r="M122" s="302"/>
      <c r="N122" s="302">
        <v>-253341.94263316656</v>
      </c>
    </row>
    <row r="123" spans="1:14" ht="13.5" hidden="1" thickBot="1" x14ac:dyDescent="0.25">
      <c r="A123" s="29" t="s">
        <v>222</v>
      </c>
      <c r="B123" s="154"/>
      <c r="C123" s="28"/>
      <c r="D123" s="301">
        <v>3403344.0307999998</v>
      </c>
      <c r="E123" s="301">
        <v>5792.4247400000004</v>
      </c>
      <c r="F123" s="301">
        <v>400370.49236000003</v>
      </c>
      <c r="G123" s="301">
        <v>1238.7054000000001</v>
      </c>
      <c r="H123" s="155"/>
      <c r="I123" s="301">
        <v>73941.138080000004</v>
      </c>
      <c r="J123" s="301">
        <v>920537.49315999995</v>
      </c>
      <c r="K123" s="301">
        <v>0</v>
      </c>
      <c r="L123" s="304">
        <v>0</v>
      </c>
      <c r="M123" s="301">
        <v>471621.77723000001</v>
      </c>
      <c r="N123" s="301">
        <v>5276846.0423500007</v>
      </c>
    </row>
    <row r="124" spans="1:14" hidden="1" x14ac:dyDescent="0.2"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</row>
    <row r="125" spans="1:14" hidden="1" x14ac:dyDescent="0.2">
      <c r="A125" s="31" t="s">
        <v>69</v>
      </c>
      <c r="B125" s="154">
        <v>13</v>
      </c>
      <c r="C125" s="28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>
        <v>-240848.75009000005</v>
      </c>
      <c r="N125" s="156">
        <v>-240848.75009000005</v>
      </c>
    </row>
    <row r="126" spans="1:14" hidden="1" x14ac:dyDescent="0.2">
      <c r="A126" s="31" t="s">
        <v>223</v>
      </c>
      <c r="B126" s="154"/>
      <c r="C126" s="28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>
        <v>-155571.13500000001</v>
      </c>
      <c r="N126" s="156">
        <v>-155571.13500000001</v>
      </c>
    </row>
    <row r="127" spans="1:14" hidden="1" x14ac:dyDescent="0.2">
      <c r="A127" s="31" t="s">
        <v>224</v>
      </c>
      <c r="B127" s="154"/>
      <c r="C127" s="28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>
        <v>0</v>
      </c>
    </row>
    <row r="128" spans="1:14" hidden="1" x14ac:dyDescent="0.2">
      <c r="A128" s="31" t="s">
        <v>65</v>
      </c>
      <c r="B128" s="154"/>
      <c r="C128" s="28"/>
      <c r="D128" s="156"/>
      <c r="E128" s="156"/>
      <c r="F128" s="156"/>
      <c r="G128" s="156"/>
      <c r="H128" s="156"/>
      <c r="I128" s="156"/>
      <c r="J128" s="156">
        <v>-948411.26628999994</v>
      </c>
      <c r="K128" s="156"/>
      <c r="L128" s="156"/>
      <c r="M128" s="156"/>
      <c r="N128" s="156">
        <v>-948411.26628999994</v>
      </c>
    </row>
    <row r="129" spans="1:14" hidden="1" x14ac:dyDescent="0.2">
      <c r="A129" s="31" t="s">
        <v>209</v>
      </c>
      <c r="B129" s="154">
        <v>20</v>
      </c>
      <c r="C129" s="28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1:14" hidden="1" x14ac:dyDescent="0.2">
      <c r="A130" s="29" t="s">
        <v>210</v>
      </c>
      <c r="B130" s="305"/>
      <c r="C130" s="24"/>
      <c r="D130" s="155"/>
      <c r="E130" s="155"/>
      <c r="F130" s="155"/>
      <c r="G130" s="155"/>
      <c r="H130" s="155"/>
      <c r="I130" s="155"/>
      <c r="J130" s="155"/>
      <c r="K130" s="155"/>
      <c r="L130" s="156">
        <v>313782.97181000002</v>
      </c>
      <c r="M130" s="155"/>
      <c r="N130" s="156">
        <v>313782.97180769173</v>
      </c>
    </row>
    <row r="131" spans="1:14" hidden="1" x14ac:dyDescent="0.2">
      <c r="A131" s="31" t="s">
        <v>72</v>
      </c>
      <c r="B131" s="154"/>
      <c r="C131" s="28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>
        <v>0</v>
      </c>
    </row>
    <row r="132" spans="1:14" hidden="1" x14ac:dyDescent="0.2">
      <c r="A132" s="31" t="s">
        <v>70</v>
      </c>
      <c r="B132" s="154"/>
      <c r="C132" s="28"/>
      <c r="D132" s="156"/>
      <c r="E132" s="156"/>
      <c r="F132" s="100">
        <v>14295.45968</v>
      </c>
      <c r="G132" s="156"/>
      <c r="H132" s="156"/>
      <c r="I132" s="156"/>
      <c r="J132" s="156"/>
      <c r="K132" s="156"/>
      <c r="L132" s="156">
        <v>-14295.45968</v>
      </c>
      <c r="M132" s="156"/>
      <c r="N132" s="156">
        <v>0</v>
      </c>
    </row>
    <row r="133" spans="1:14" hidden="1" x14ac:dyDescent="0.2">
      <c r="A133" s="31" t="s">
        <v>71</v>
      </c>
      <c r="B133" s="154"/>
      <c r="C133" s="28"/>
      <c r="D133" s="156"/>
      <c r="E133" s="156"/>
      <c r="F133" s="156"/>
      <c r="G133" s="156"/>
      <c r="H133" s="156"/>
      <c r="I133" s="156">
        <v>9254.8491799999993</v>
      </c>
      <c r="J133" s="156"/>
      <c r="K133" s="156"/>
      <c r="L133" s="156">
        <v>-9254.8491900000008</v>
      </c>
      <c r="M133" s="156"/>
      <c r="N133" s="156">
        <v>0</v>
      </c>
    </row>
    <row r="134" spans="1:14" hidden="1" x14ac:dyDescent="0.2">
      <c r="A134" s="31" t="s">
        <v>212</v>
      </c>
      <c r="B134" s="154"/>
      <c r="C134" s="28"/>
      <c r="D134" s="156"/>
      <c r="E134" s="156"/>
      <c r="F134" s="156"/>
      <c r="G134" s="100">
        <v>-1238.7053999999998</v>
      </c>
      <c r="H134" s="156"/>
      <c r="I134" s="156"/>
      <c r="J134" s="156">
        <v>53696.19543</v>
      </c>
      <c r="K134" s="156">
        <v>0</v>
      </c>
      <c r="L134" s="156">
        <v>-52457.495000000003</v>
      </c>
      <c r="M134" s="156"/>
      <c r="N134" s="156">
        <v>0</v>
      </c>
    </row>
    <row r="135" spans="1:14" hidden="1" x14ac:dyDescent="0.2">
      <c r="A135" s="31" t="s">
        <v>221</v>
      </c>
      <c r="B135" s="154"/>
      <c r="C135" s="28"/>
      <c r="D135" s="306"/>
      <c r="E135" s="134"/>
      <c r="F135" s="306"/>
      <c r="G135" s="306"/>
      <c r="H135" s="156"/>
      <c r="I135" s="306"/>
      <c r="J135" s="306"/>
      <c r="K135" s="306"/>
      <c r="L135" s="306">
        <v>-237775.16791999998</v>
      </c>
      <c r="M135" s="306"/>
      <c r="N135" s="306">
        <v>-237775.16791999998</v>
      </c>
    </row>
    <row r="136" spans="1:14" hidden="1" x14ac:dyDescent="0.2">
      <c r="A136" s="307" t="s">
        <v>225</v>
      </c>
      <c r="B136" s="308"/>
      <c r="C136" s="309"/>
      <c r="D136" s="310">
        <v>3403344.0307999998</v>
      </c>
      <c r="E136" s="310">
        <v>5792.4247400000004</v>
      </c>
      <c r="F136" s="310">
        <v>414665.95204</v>
      </c>
      <c r="G136" s="310">
        <v>0</v>
      </c>
      <c r="H136" s="311"/>
      <c r="I136" s="310">
        <v>83195.987260000009</v>
      </c>
      <c r="J136" s="310">
        <v>25822.422300000013</v>
      </c>
      <c r="K136" s="310">
        <v>0</v>
      </c>
      <c r="L136" s="310">
        <v>0</v>
      </c>
      <c r="M136" s="310">
        <v>75201.892139999953</v>
      </c>
      <c r="N136" s="310">
        <v>4008022.69485769</v>
      </c>
    </row>
    <row r="137" spans="1:14" hidden="1" x14ac:dyDescent="0.2">
      <c r="N137" s="312"/>
    </row>
    <row r="138" spans="1:14" hidden="1" x14ac:dyDescent="0.2">
      <c r="A138" s="31" t="s">
        <v>69</v>
      </c>
      <c r="B138" s="154">
        <v>13</v>
      </c>
      <c r="C138" s="28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>
        <v>17504.351549999999</v>
      </c>
      <c r="N138" s="156">
        <f>SUM(D138:M138)</f>
        <v>17504.351549999999</v>
      </c>
    </row>
    <row r="139" spans="1:14" hidden="1" x14ac:dyDescent="0.2">
      <c r="A139" s="31" t="s">
        <v>223</v>
      </c>
      <c r="B139" s="154"/>
      <c r="C139" s="28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>
        <v>133631.31416000001</v>
      </c>
      <c r="N139" s="156">
        <f>SUM(D139:M139)</f>
        <v>133631.31416000001</v>
      </c>
    </row>
    <row r="140" spans="1:14" hidden="1" x14ac:dyDescent="0.2">
      <c r="A140" s="31" t="s">
        <v>224</v>
      </c>
      <c r="B140" s="154"/>
      <c r="C140" s="28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</row>
    <row r="141" spans="1:14" hidden="1" x14ac:dyDescent="0.2">
      <c r="A141" s="31" t="s">
        <v>65</v>
      </c>
      <c r="B141" s="154"/>
      <c r="C141" s="28"/>
      <c r="D141" s="156"/>
      <c r="E141" s="156"/>
      <c r="F141" s="156"/>
      <c r="G141" s="156"/>
      <c r="H141" s="156"/>
      <c r="I141" s="156"/>
      <c r="J141" s="156">
        <v>-25822.422299999998</v>
      </c>
      <c r="K141" s="156"/>
      <c r="L141" s="156"/>
      <c r="M141" s="156"/>
      <c r="N141" s="156">
        <f>SUM(D141:M141)</f>
        <v>-25822.422299999998</v>
      </c>
    </row>
    <row r="142" spans="1:14" hidden="1" x14ac:dyDescent="0.2">
      <c r="A142" s="31" t="s">
        <v>209</v>
      </c>
      <c r="B142" s="154"/>
      <c r="C142" s="28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</row>
    <row r="143" spans="1:14" hidden="1" x14ac:dyDescent="0.2">
      <c r="A143" s="29" t="s">
        <v>210</v>
      </c>
      <c r="B143" s="305"/>
      <c r="C143" s="24"/>
      <c r="D143" s="155"/>
      <c r="E143" s="155"/>
      <c r="F143" s="155"/>
      <c r="G143" s="155"/>
      <c r="H143" s="155"/>
      <c r="I143" s="155"/>
      <c r="J143" s="155"/>
      <c r="K143" s="155"/>
      <c r="L143" s="156">
        <v>121226.56842</v>
      </c>
      <c r="M143" s="155"/>
      <c r="N143" s="156">
        <f t="shared" ref="N143:N149" si="4">SUM(D143:M143)</f>
        <v>121226.56842</v>
      </c>
    </row>
    <row r="144" spans="1:14" hidden="1" x14ac:dyDescent="0.2">
      <c r="A144" s="31" t="s">
        <v>72</v>
      </c>
      <c r="B144" s="154"/>
      <c r="C144" s="28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>
        <f t="shared" si="4"/>
        <v>0</v>
      </c>
    </row>
    <row r="145" spans="1:15" hidden="1" x14ac:dyDescent="0.2">
      <c r="A145" s="31" t="s">
        <v>70</v>
      </c>
      <c r="B145" s="154"/>
      <c r="C145" s="28"/>
      <c r="D145" s="156"/>
      <c r="E145" s="156"/>
      <c r="F145" s="100">
        <f>L145*-1</f>
        <v>6061.3284199999998</v>
      </c>
      <c r="G145" s="156"/>
      <c r="H145" s="156"/>
      <c r="I145" s="156"/>
      <c r="J145" s="156"/>
      <c r="K145" s="156"/>
      <c r="L145" s="156">
        <v>-6061.3284199999998</v>
      </c>
      <c r="M145" s="156"/>
      <c r="N145" s="156">
        <f t="shared" si="4"/>
        <v>0</v>
      </c>
    </row>
    <row r="146" spans="1:15" hidden="1" x14ac:dyDescent="0.2">
      <c r="A146" s="31" t="s">
        <v>71</v>
      </c>
      <c r="B146" s="154"/>
      <c r="C146" s="28"/>
      <c r="D146" s="156"/>
      <c r="E146" s="156"/>
      <c r="F146" s="156"/>
      <c r="G146" s="156"/>
      <c r="H146" s="156"/>
      <c r="I146" s="156">
        <f>L146*-1</f>
        <v>4456.8709799999997</v>
      </c>
      <c r="J146" s="156"/>
      <c r="K146" s="156"/>
      <c r="L146" s="156">
        <v>-4456.8709799999997</v>
      </c>
      <c r="M146" s="156"/>
      <c r="N146" s="156">
        <f t="shared" si="4"/>
        <v>0</v>
      </c>
    </row>
    <row r="147" spans="1:15" hidden="1" x14ac:dyDescent="0.2">
      <c r="A147" s="31" t="s">
        <v>212</v>
      </c>
      <c r="B147" s="154">
        <v>19</v>
      </c>
      <c r="C147" s="28"/>
      <c r="D147" s="156"/>
      <c r="E147" s="156"/>
      <c r="F147" s="156"/>
      <c r="G147" s="156"/>
      <c r="H147" s="156"/>
      <c r="I147" s="156"/>
      <c r="J147" s="156">
        <f>L147*-1</f>
        <v>83031.276769999997</v>
      </c>
      <c r="L147" s="156">
        <v>-83031.276769999997</v>
      </c>
      <c r="M147" s="156"/>
      <c r="N147" s="156">
        <f t="shared" si="4"/>
        <v>0</v>
      </c>
    </row>
    <row r="148" spans="1:15" hidden="1" x14ac:dyDescent="0.2">
      <c r="A148" s="31" t="s">
        <v>212</v>
      </c>
      <c r="B148" s="154" t="s">
        <v>219</v>
      </c>
      <c r="C148" s="28"/>
      <c r="D148" s="156"/>
      <c r="E148" s="156"/>
      <c r="F148" s="156"/>
      <c r="G148" s="100"/>
      <c r="H148" s="156"/>
      <c r="I148" s="156"/>
      <c r="J148" s="156"/>
      <c r="K148" s="156"/>
      <c r="L148" s="156">
        <v>0</v>
      </c>
      <c r="M148" s="156"/>
      <c r="N148" s="156">
        <f t="shared" si="4"/>
        <v>0</v>
      </c>
    </row>
    <row r="149" spans="1:15" hidden="1" x14ac:dyDescent="0.2">
      <c r="A149" s="31" t="s">
        <v>73</v>
      </c>
      <c r="B149" s="154">
        <v>19</v>
      </c>
      <c r="C149" s="28"/>
      <c r="D149" s="306"/>
      <c r="E149" s="134"/>
      <c r="F149" s="306"/>
      <c r="G149" s="306"/>
      <c r="H149" s="156"/>
      <c r="I149" s="306"/>
      <c r="J149" s="306"/>
      <c r="K149" s="306"/>
      <c r="L149" s="306">
        <v>-27677.092250000002</v>
      </c>
      <c r="M149" s="306"/>
      <c r="N149" s="306">
        <f t="shared" si="4"/>
        <v>-27677.092250000002</v>
      </c>
    </row>
    <row r="150" spans="1:15" hidden="1" x14ac:dyDescent="0.2">
      <c r="A150" s="31"/>
      <c r="B150" s="154"/>
      <c r="C150" s="28"/>
      <c r="D150" s="306"/>
      <c r="E150" s="134"/>
      <c r="F150" s="306"/>
      <c r="G150" s="306"/>
      <c r="H150" s="156"/>
      <c r="I150" s="306"/>
      <c r="J150" s="306"/>
      <c r="K150" s="306"/>
      <c r="L150" s="306"/>
      <c r="M150" s="306"/>
      <c r="N150" s="306"/>
    </row>
    <row r="151" spans="1:15" hidden="1" x14ac:dyDescent="0.2">
      <c r="A151" s="164" t="s">
        <v>226</v>
      </c>
      <c r="B151" s="165"/>
      <c r="C151" s="166"/>
      <c r="D151" s="158">
        <v>3403344</v>
      </c>
      <c r="E151" s="158">
        <v>5792</v>
      </c>
      <c r="F151" s="158">
        <v>420727.6</v>
      </c>
      <c r="G151" s="158">
        <v>0</v>
      </c>
      <c r="H151" s="314">
        <v>0</v>
      </c>
      <c r="I151" s="158">
        <v>87653</v>
      </c>
      <c r="J151" s="158">
        <v>83031</v>
      </c>
      <c r="K151" s="158">
        <v>0</v>
      </c>
      <c r="L151" s="158">
        <v>0</v>
      </c>
      <c r="M151" s="158">
        <v>226338</v>
      </c>
      <c r="N151" s="158">
        <f>SUM(N136:N149)</f>
        <v>4226885.4144376898</v>
      </c>
      <c r="O151" s="321"/>
    </row>
    <row r="152" spans="1:15" ht="9.75" hidden="1" customHeight="1" x14ac:dyDescent="0.2">
      <c r="A152" s="315"/>
      <c r="B152" s="316"/>
      <c r="C152" s="317"/>
      <c r="D152" s="121"/>
      <c r="E152" s="121"/>
      <c r="F152" s="121"/>
      <c r="G152" s="121"/>
      <c r="H152" s="318"/>
      <c r="I152" s="121"/>
      <c r="J152" s="121"/>
      <c r="K152" s="121"/>
      <c r="L152" s="121"/>
      <c r="M152" s="121"/>
      <c r="N152" s="121"/>
    </row>
    <row r="153" spans="1:15" hidden="1" x14ac:dyDescent="0.2">
      <c r="A153" s="31" t="s">
        <v>69</v>
      </c>
      <c r="B153" s="154"/>
      <c r="C153" s="28"/>
      <c r="D153" s="156">
        <v>0</v>
      </c>
      <c r="E153" s="156">
        <v>0</v>
      </c>
      <c r="F153" s="156">
        <v>0</v>
      </c>
      <c r="G153" s="156">
        <v>0</v>
      </c>
      <c r="H153" s="156">
        <v>0</v>
      </c>
      <c r="I153" s="156">
        <v>0</v>
      </c>
      <c r="J153" s="156">
        <v>0</v>
      </c>
      <c r="K153" s="156">
        <v>0</v>
      </c>
      <c r="L153" s="156">
        <v>0</v>
      </c>
      <c r="M153" s="156">
        <v>176274</v>
      </c>
      <c r="N153" s="156">
        <f t="shared" ref="N153:N161" si="5">SUM(D153:M153)</f>
        <v>176274</v>
      </c>
    </row>
    <row r="154" spans="1:15" hidden="1" x14ac:dyDescent="0.2">
      <c r="A154" s="31" t="s">
        <v>74</v>
      </c>
      <c r="B154" s="154"/>
      <c r="C154" s="28"/>
      <c r="D154" s="156">
        <v>0</v>
      </c>
      <c r="E154" s="156">
        <v>0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-48902</v>
      </c>
      <c r="N154" s="156">
        <f t="shared" si="5"/>
        <v>-48902</v>
      </c>
    </row>
    <row r="155" spans="1:15" hidden="1" x14ac:dyDescent="0.2">
      <c r="A155" s="31" t="s">
        <v>227</v>
      </c>
      <c r="B155" s="154"/>
      <c r="C155" s="28"/>
      <c r="D155" s="156">
        <v>0</v>
      </c>
      <c r="E155" s="156"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-29554</v>
      </c>
      <c r="M155" s="156">
        <v>0</v>
      </c>
      <c r="N155" s="156">
        <f t="shared" si="5"/>
        <v>-29554</v>
      </c>
    </row>
    <row r="156" spans="1:15" hidden="1" x14ac:dyDescent="0.2">
      <c r="A156" s="31" t="s">
        <v>233</v>
      </c>
      <c r="B156" s="154"/>
      <c r="C156" s="28"/>
      <c r="D156" s="156">
        <v>0</v>
      </c>
      <c r="E156" s="156"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-83031</v>
      </c>
      <c r="K156" s="156">
        <v>0</v>
      </c>
      <c r="L156" s="156">
        <v>0</v>
      </c>
      <c r="M156" s="156">
        <v>0</v>
      </c>
      <c r="N156" s="156">
        <f t="shared" si="5"/>
        <v>-83031</v>
      </c>
    </row>
    <row r="157" spans="1:15" hidden="1" x14ac:dyDescent="0.2">
      <c r="A157" s="29" t="s">
        <v>234</v>
      </c>
      <c r="B157" s="154"/>
      <c r="C157" s="28"/>
      <c r="D157" s="156">
        <v>0</v>
      </c>
      <c r="E157" s="156"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-809221.5</v>
      </c>
      <c r="M157" s="156">
        <v>0</v>
      </c>
      <c r="N157" s="156">
        <f t="shared" si="5"/>
        <v>-809221.5</v>
      </c>
    </row>
    <row r="158" spans="1:15" hidden="1" x14ac:dyDescent="0.2">
      <c r="A158" s="31" t="s">
        <v>229</v>
      </c>
      <c r="B158" s="154"/>
      <c r="C158" s="28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>
        <f t="shared" si="5"/>
        <v>0</v>
      </c>
    </row>
    <row r="159" spans="1:15" hidden="1" x14ac:dyDescent="0.2">
      <c r="A159" s="31" t="s">
        <v>75</v>
      </c>
      <c r="B159" s="154"/>
      <c r="C159" s="28"/>
      <c r="D159" s="156">
        <v>0</v>
      </c>
      <c r="E159" s="156">
        <v>-5792</v>
      </c>
      <c r="F159" s="156">
        <v>0</v>
      </c>
      <c r="G159" s="156">
        <v>0</v>
      </c>
      <c r="H159" s="156">
        <v>0</v>
      </c>
      <c r="I159" s="156">
        <v>0</v>
      </c>
      <c r="J159" s="156">
        <v>0</v>
      </c>
      <c r="K159" s="156">
        <v>0</v>
      </c>
      <c r="L159" s="156">
        <v>5792</v>
      </c>
      <c r="M159" s="156">
        <v>0</v>
      </c>
      <c r="N159" s="156">
        <f t="shared" si="5"/>
        <v>0</v>
      </c>
    </row>
    <row r="160" spans="1:15" hidden="1" x14ac:dyDescent="0.2">
      <c r="A160" s="31" t="s">
        <v>70</v>
      </c>
      <c r="B160" s="154"/>
      <c r="C160" s="28"/>
      <c r="D160" s="156">
        <v>0</v>
      </c>
      <c r="E160" s="156">
        <v>0</v>
      </c>
      <c r="F160" s="156">
        <f>-F151</f>
        <v>-420727.6</v>
      </c>
      <c r="G160" s="156">
        <v>0</v>
      </c>
      <c r="H160" s="156">
        <v>0</v>
      </c>
      <c r="I160" s="156">
        <v>0</v>
      </c>
      <c r="J160" s="156">
        <v>0</v>
      </c>
      <c r="K160" s="156">
        <v>0</v>
      </c>
      <c r="L160" s="156">
        <f>-F160</f>
        <v>420727.6</v>
      </c>
      <c r="M160" s="156">
        <v>0</v>
      </c>
      <c r="N160" s="156">
        <f t="shared" si="5"/>
        <v>0</v>
      </c>
    </row>
    <row r="161" spans="1:18" hidden="1" x14ac:dyDescent="0.2">
      <c r="A161" s="31" t="s">
        <v>71</v>
      </c>
      <c r="B161" s="154"/>
      <c r="C161" s="28"/>
      <c r="D161" s="156">
        <v>0</v>
      </c>
      <c r="E161" s="156">
        <v>0</v>
      </c>
      <c r="F161" s="156">
        <v>0</v>
      </c>
      <c r="G161" s="156">
        <v>0</v>
      </c>
      <c r="H161" s="156">
        <v>0</v>
      </c>
      <c r="I161" s="156">
        <v>-87653</v>
      </c>
      <c r="J161" s="156">
        <v>0</v>
      </c>
      <c r="K161" s="156">
        <v>0</v>
      </c>
      <c r="L161" s="156">
        <v>87653</v>
      </c>
      <c r="M161" s="156">
        <v>0</v>
      </c>
      <c r="N161" s="156">
        <f t="shared" si="5"/>
        <v>0</v>
      </c>
    </row>
    <row r="162" spans="1:18" ht="6" hidden="1" customHeight="1" x14ac:dyDescent="0.2">
      <c r="A162" s="31"/>
      <c r="B162" s="154"/>
      <c r="C162" s="28"/>
      <c r="D162" s="156"/>
      <c r="E162" s="156"/>
      <c r="F162" s="156"/>
      <c r="G162" s="100"/>
      <c r="H162" s="156"/>
      <c r="I162" s="156"/>
      <c r="J162" s="156"/>
      <c r="K162" s="156"/>
      <c r="L162" s="156"/>
      <c r="M162" s="156"/>
      <c r="N162" s="156"/>
      <c r="O162" s="35"/>
    </row>
    <row r="163" spans="1:18" hidden="1" x14ac:dyDescent="0.2">
      <c r="A163" s="164" t="s">
        <v>230</v>
      </c>
      <c r="B163" s="165"/>
      <c r="C163" s="166"/>
      <c r="D163" s="158">
        <f t="shared" ref="D163:N163" si="6">SUM(D151:D161)</f>
        <v>3403344</v>
      </c>
      <c r="E163" s="158">
        <f t="shared" si="6"/>
        <v>0</v>
      </c>
      <c r="F163" s="158">
        <f t="shared" si="6"/>
        <v>0</v>
      </c>
      <c r="G163" s="158">
        <f t="shared" si="6"/>
        <v>0</v>
      </c>
      <c r="H163" s="158">
        <f t="shared" si="6"/>
        <v>0</v>
      </c>
      <c r="I163" s="158">
        <f t="shared" si="6"/>
        <v>0</v>
      </c>
      <c r="J163" s="158">
        <f t="shared" si="6"/>
        <v>0</v>
      </c>
      <c r="K163" s="158">
        <f t="shared" si="6"/>
        <v>0</v>
      </c>
      <c r="L163" s="158">
        <f t="shared" si="6"/>
        <v>-324602.90000000002</v>
      </c>
      <c r="M163" s="158">
        <f t="shared" si="6"/>
        <v>353710</v>
      </c>
      <c r="N163" s="158">
        <f t="shared" si="6"/>
        <v>3432450.9144376898</v>
      </c>
      <c r="O163" s="35"/>
      <c r="R163" s="322"/>
    </row>
    <row r="164" spans="1:18" hidden="1" x14ac:dyDescent="0.2">
      <c r="A164" s="31"/>
      <c r="B164" s="154"/>
      <c r="C164" s="28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35"/>
    </row>
    <row r="165" spans="1:18" hidden="1" x14ac:dyDescent="0.2">
      <c r="A165" s="31" t="s">
        <v>69</v>
      </c>
      <c r="B165" s="32" t="s">
        <v>235</v>
      </c>
      <c r="C165" s="28"/>
      <c r="D165" s="156">
        <v>0</v>
      </c>
      <c r="E165" s="156">
        <v>0</v>
      </c>
      <c r="F165" s="156">
        <v>0</v>
      </c>
      <c r="G165" s="156">
        <v>0</v>
      </c>
      <c r="H165" s="156">
        <v>0</v>
      </c>
      <c r="I165" s="156">
        <v>0</v>
      </c>
      <c r="J165" s="156">
        <v>0</v>
      </c>
      <c r="K165" s="156">
        <v>0</v>
      </c>
      <c r="L165" s="156">
        <v>0</v>
      </c>
      <c r="M165" s="156">
        <v>46449</v>
      </c>
      <c r="N165" s="156">
        <f t="shared" ref="N165:N174" si="7">SUM(D165:M165)</f>
        <v>46449</v>
      </c>
      <c r="O165" s="35"/>
    </row>
    <row r="166" spans="1:18" hidden="1" x14ac:dyDescent="0.2">
      <c r="A166" s="31" t="s">
        <v>74</v>
      </c>
      <c r="B166" s="32"/>
      <c r="C166" s="28"/>
      <c r="D166" s="156">
        <v>0</v>
      </c>
      <c r="E166" s="156">
        <v>0</v>
      </c>
      <c r="F166" s="156">
        <v>0</v>
      </c>
      <c r="G166" s="156">
        <v>0</v>
      </c>
      <c r="H166" s="156">
        <v>0</v>
      </c>
      <c r="I166" s="156">
        <v>0</v>
      </c>
      <c r="J166" s="156">
        <v>0</v>
      </c>
      <c r="K166" s="156">
        <v>0</v>
      </c>
      <c r="L166" s="156">
        <v>0</v>
      </c>
      <c r="M166" s="156">
        <v>-481371</v>
      </c>
      <c r="N166" s="156">
        <f t="shared" si="7"/>
        <v>-481371</v>
      </c>
      <c r="O166" s="35"/>
      <c r="R166" s="322"/>
    </row>
    <row r="167" spans="1:18" hidden="1" x14ac:dyDescent="0.2">
      <c r="A167" s="31" t="s">
        <v>227</v>
      </c>
      <c r="B167" s="32"/>
      <c r="C167" s="28"/>
      <c r="D167" s="156">
        <v>0</v>
      </c>
      <c r="E167" s="156">
        <v>0</v>
      </c>
      <c r="F167" s="156">
        <v>0</v>
      </c>
      <c r="G167" s="156">
        <v>0</v>
      </c>
      <c r="H167" s="156">
        <v>0</v>
      </c>
      <c r="I167" s="156">
        <v>0</v>
      </c>
      <c r="J167" s="156">
        <v>0</v>
      </c>
      <c r="K167" s="156">
        <v>0</v>
      </c>
      <c r="L167" s="156">
        <v>0</v>
      </c>
      <c r="M167" s="156">
        <v>0</v>
      </c>
      <c r="N167" s="156">
        <f t="shared" si="7"/>
        <v>0</v>
      </c>
      <c r="O167" s="35"/>
      <c r="R167" s="322"/>
    </row>
    <row r="168" spans="1:18" hidden="1" x14ac:dyDescent="0.2">
      <c r="A168" s="29" t="s">
        <v>76</v>
      </c>
      <c r="B168" s="32"/>
      <c r="C168" s="28"/>
      <c r="D168" s="156">
        <v>0</v>
      </c>
      <c r="E168" s="156">
        <v>0</v>
      </c>
      <c r="F168" s="156">
        <v>0</v>
      </c>
      <c r="G168" s="156">
        <v>0</v>
      </c>
      <c r="H168" s="156">
        <v>0</v>
      </c>
      <c r="I168" s="156">
        <v>0</v>
      </c>
      <c r="J168" s="156">
        <v>0</v>
      </c>
      <c r="K168" s="156">
        <v>0</v>
      </c>
      <c r="L168" s="156">
        <f>610649-0.1</f>
        <v>610648.9</v>
      </c>
      <c r="M168" s="156">
        <v>0</v>
      </c>
      <c r="N168" s="156">
        <f t="shared" si="7"/>
        <v>610648.9</v>
      </c>
      <c r="O168" s="35"/>
    </row>
    <row r="169" spans="1:18" hidden="1" x14ac:dyDescent="0.2">
      <c r="A169" s="31" t="s">
        <v>72</v>
      </c>
      <c r="B169" s="32"/>
      <c r="C169" s="28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>
        <f t="shared" si="7"/>
        <v>0</v>
      </c>
      <c r="O169" s="35"/>
    </row>
    <row r="170" spans="1:18" hidden="1" x14ac:dyDescent="0.2">
      <c r="A170" s="31" t="s">
        <v>75</v>
      </c>
      <c r="B170" s="32"/>
      <c r="C170" s="28"/>
      <c r="D170" s="156">
        <v>0</v>
      </c>
      <c r="E170" s="156">
        <v>0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f t="shared" si="7"/>
        <v>0</v>
      </c>
      <c r="O170" s="35"/>
    </row>
    <row r="171" spans="1:18" hidden="1" x14ac:dyDescent="0.2">
      <c r="A171" s="31" t="s">
        <v>70</v>
      </c>
      <c r="B171" s="32"/>
      <c r="C171" s="28"/>
      <c r="D171" s="156">
        <v>0</v>
      </c>
      <c r="E171" s="156">
        <v>0</v>
      </c>
      <c r="F171" s="156">
        <v>14302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-14302</v>
      </c>
      <c r="M171" s="156">
        <v>0</v>
      </c>
      <c r="N171" s="156">
        <f t="shared" si="7"/>
        <v>0</v>
      </c>
      <c r="O171" s="35"/>
    </row>
    <row r="172" spans="1:18" hidden="1" x14ac:dyDescent="0.2">
      <c r="A172" s="31" t="s">
        <v>71</v>
      </c>
      <c r="B172" s="32"/>
      <c r="C172" s="28"/>
      <c r="D172" s="156">
        <v>0</v>
      </c>
      <c r="E172" s="156">
        <v>0</v>
      </c>
      <c r="F172" s="156">
        <v>0</v>
      </c>
      <c r="G172" s="156">
        <v>0</v>
      </c>
      <c r="H172" s="156">
        <v>0</v>
      </c>
      <c r="I172" s="156">
        <v>99619</v>
      </c>
      <c r="J172" s="156">
        <v>0</v>
      </c>
      <c r="K172" s="156">
        <v>0</v>
      </c>
      <c r="L172" s="156">
        <v>-99619</v>
      </c>
      <c r="M172" s="156">
        <v>0</v>
      </c>
      <c r="N172" s="156">
        <f t="shared" si="7"/>
        <v>0</v>
      </c>
      <c r="O172" s="35"/>
    </row>
    <row r="173" spans="1:18" hidden="1" x14ac:dyDescent="0.2">
      <c r="A173" s="31" t="s">
        <v>77</v>
      </c>
      <c r="B173" s="32"/>
      <c r="C173" s="28"/>
      <c r="D173" s="156">
        <v>0</v>
      </c>
      <c r="E173" s="156">
        <v>0</v>
      </c>
      <c r="F173" s="156">
        <v>0</v>
      </c>
      <c r="G173" s="156">
        <v>0</v>
      </c>
      <c r="H173" s="156">
        <v>0</v>
      </c>
      <c r="I173" s="156">
        <v>0</v>
      </c>
      <c r="J173" s="156">
        <v>129094</v>
      </c>
      <c r="K173" s="156">
        <v>0</v>
      </c>
      <c r="L173" s="156">
        <v>-129094</v>
      </c>
      <c r="M173" s="156">
        <v>0</v>
      </c>
      <c r="N173" s="156">
        <f t="shared" si="7"/>
        <v>0</v>
      </c>
      <c r="O173" s="35"/>
    </row>
    <row r="174" spans="1:18" hidden="1" x14ac:dyDescent="0.2">
      <c r="A174" s="31" t="s">
        <v>73</v>
      </c>
      <c r="B174" s="32"/>
      <c r="C174" s="28"/>
      <c r="D174" s="156">
        <v>0</v>
      </c>
      <c r="E174" s="156">
        <v>0</v>
      </c>
      <c r="F174" s="156">
        <v>0</v>
      </c>
      <c r="G174" s="156">
        <v>0</v>
      </c>
      <c r="H174" s="156">
        <v>0</v>
      </c>
      <c r="I174" s="156">
        <v>0</v>
      </c>
      <c r="J174" s="156">
        <v>0</v>
      </c>
      <c r="K174" s="156">
        <v>0</v>
      </c>
      <c r="L174" s="156">
        <v>-43031</v>
      </c>
      <c r="M174" s="156">
        <v>0</v>
      </c>
      <c r="N174" s="156">
        <f t="shared" si="7"/>
        <v>-43031</v>
      </c>
      <c r="O174" s="35"/>
    </row>
    <row r="175" spans="1:18" hidden="1" x14ac:dyDescent="0.2">
      <c r="A175" s="31"/>
      <c r="B175" s="32"/>
      <c r="C175" s="28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35"/>
    </row>
    <row r="176" spans="1:18" x14ac:dyDescent="0.2">
      <c r="A176" s="164" t="s">
        <v>78</v>
      </c>
      <c r="B176" s="167"/>
      <c r="C176" s="166"/>
      <c r="D176" s="168">
        <v>3403344</v>
      </c>
      <c r="E176" s="168">
        <v>0</v>
      </c>
      <c r="F176" s="168">
        <v>14302</v>
      </c>
      <c r="G176" s="168">
        <v>0</v>
      </c>
      <c r="H176" s="168">
        <v>0</v>
      </c>
      <c r="I176" s="168">
        <v>99619</v>
      </c>
      <c r="J176" s="168">
        <v>129094</v>
      </c>
      <c r="K176" s="168">
        <v>0</v>
      </c>
      <c r="L176" s="168">
        <v>0</v>
      </c>
      <c r="M176" s="158">
        <v>-81212</v>
      </c>
      <c r="N176" s="168">
        <v>3565146.8144376897</v>
      </c>
      <c r="O176" s="35"/>
    </row>
    <row r="177" spans="1:18" x14ac:dyDescent="0.2">
      <c r="A177" s="31"/>
      <c r="B177" s="32"/>
      <c r="C177" s="28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35"/>
    </row>
    <row r="178" spans="1:18" x14ac:dyDescent="0.2">
      <c r="A178" s="31" t="s">
        <v>69</v>
      </c>
      <c r="B178" s="32" t="s">
        <v>183</v>
      </c>
      <c r="C178" s="28"/>
      <c r="D178" s="156">
        <v>0</v>
      </c>
      <c r="E178" s="156">
        <v>0</v>
      </c>
      <c r="F178" s="156">
        <v>0</v>
      </c>
      <c r="G178" s="156">
        <v>0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460476</v>
      </c>
      <c r="N178" s="288">
        <v>460476</v>
      </c>
      <c r="O178" s="35"/>
    </row>
    <row r="179" spans="1:18" x14ac:dyDescent="0.2">
      <c r="A179" s="31" t="s">
        <v>65</v>
      </c>
      <c r="B179" s="32"/>
      <c r="C179" s="28"/>
      <c r="D179" s="156">
        <v>0</v>
      </c>
      <c r="E179" s="156">
        <v>0</v>
      </c>
      <c r="F179" s="156">
        <v>0</v>
      </c>
      <c r="G179" s="156">
        <v>0</v>
      </c>
      <c r="H179" s="156">
        <v>0</v>
      </c>
      <c r="I179" s="156">
        <v>0</v>
      </c>
      <c r="J179" s="156">
        <v>-129094</v>
      </c>
      <c r="K179" s="156">
        <v>0</v>
      </c>
      <c r="L179" s="156">
        <v>0</v>
      </c>
      <c r="M179" s="156">
        <v>0</v>
      </c>
      <c r="N179" s="288">
        <v>-129094</v>
      </c>
      <c r="O179" s="35"/>
    </row>
    <row r="180" spans="1:18" x14ac:dyDescent="0.2">
      <c r="A180" s="31" t="s">
        <v>74</v>
      </c>
      <c r="B180" s="32"/>
      <c r="C180" s="28"/>
      <c r="D180" s="156">
        <v>0</v>
      </c>
      <c r="E180" s="156">
        <v>0</v>
      </c>
      <c r="F180" s="156">
        <v>0</v>
      </c>
      <c r="G180" s="156">
        <v>0</v>
      </c>
      <c r="H180" s="156">
        <v>0</v>
      </c>
      <c r="I180" s="156">
        <v>0</v>
      </c>
      <c r="J180" s="156">
        <v>0</v>
      </c>
      <c r="K180" s="156">
        <v>0</v>
      </c>
      <c r="L180" s="156">
        <v>0</v>
      </c>
      <c r="M180" s="156">
        <v>332940.22885000001</v>
      </c>
      <c r="N180" s="288">
        <v>332940.22885000001</v>
      </c>
      <c r="O180" s="35"/>
    </row>
    <row r="181" spans="1:18" x14ac:dyDescent="0.2">
      <c r="A181" s="31" t="s">
        <v>184</v>
      </c>
      <c r="B181" s="32" t="s">
        <v>180</v>
      </c>
      <c r="C181" s="28"/>
      <c r="D181" s="156">
        <v>0</v>
      </c>
      <c r="E181" s="156">
        <v>0</v>
      </c>
      <c r="F181" s="156">
        <v>0</v>
      </c>
      <c r="G181" s="156">
        <v>0</v>
      </c>
      <c r="H181" s="156">
        <v>0</v>
      </c>
      <c r="I181" s="156">
        <v>0</v>
      </c>
      <c r="J181" s="156">
        <v>0</v>
      </c>
      <c r="K181" s="156">
        <v>0</v>
      </c>
      <c r="L181" s="156">
        <v>384386</v>
      </c>
      <c r="M181" s="156">
        <v>0</v>
      </c>
      <c r="N181" s="288">
        <v>384386</v>
      </c>
      <c r="O181" s="35"/>
    </row>
    <row r="182" spans="1:18" ht="6" customHeight="1" x14ac:dyDescent="0.2">
      <c r="A182" s="31"/>
      <c r="B182" s="154"/>
      <c r="C182" s="28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288"/>
      <c r="O182" s="35"/>
    </row>
    <row r="183" spans="1:18" x14ac:dyDescent="0.2">
      <c r="A183" s="164" t="s">
        <v>199</v>
      </c>
      <c r="B183" s="165"/>
      <c r="C183" s="166"/>
      <c r="D183" s="158">
        <v>3403344</v>
      </c>
      <c r="E183" s="158">
        <v>0</v>
      </c>
      <c r="F183" s="158">
        <v>14302</v>
      </c>
      <c r="G183" s="158">
        <v>0</v>
      </c>
      <c r="H183" s="158">
        <v>0</v>
      </c>
      <c r="I183" s="158">
        <v>99619</v>
      </c>
      <c r="J183" s="158">
        <v>0</v>
      </c>
      <c r="K183" s="158">
        <v>0</v>
      </c>
      <c r="L183" s="158">
        <v>384386</v>
      </c>
      <c r="M183" s="158">
        <v>712204.22885000007</v>
      </c>
      <c r="N183" s="289">
        <v>4613855.0432876898</v>
      </c>
      <c r="O183" s="35"/>
      <c r="R183" s="322"/>
    </row>
    <row r="184" spans="1:18" x14ac:dyDescent="0.2">
      <c r="A184" s="31"/>
      <c r="B184" s="32"/>
      <c r="C184" s="28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288"/>
      <c r="O184" s="35"/>
    </row>
    <row r="185" spans="1:18" x14ac:dyDescent="0.2">
      <c r="A185" s="31" t="s">
        <v>69</v>
      </c>
      <c r="B185" s="32"/>
      <c r="C185" s="28"/>
      <c r="D185" s="156">
        <v>0</v>
      </c>
      <c r="E185" s="156">
        <v>0</v>
      </c>
      <c r="F185" s="156">
        <v>0</v>
      </c>
      <c r="G185" s="156">
        <v>0</v>
      </c>
      <c r="H185" s="156">
        <v>0</v>
      </c>
      <c r="I185" s="156">
        <v>0</v>
      </c>
      <c r="J185" s="156">
        <v>0</v>
      </c>
      <c r="K185" s="156">
        <v>0</v>
      </c>
      <c r="L185" s="156">
        <v>0</v>
      </c>
      <c r="M185" s="156">
        <v>-94305</v>
      </c>
      <c r="N185" s="288">
        <v>-94305</v>
      </c>
      <c r="O185" s="35"/>
    </row>
    <row r="186" spans="1:18" x14ac:dyDescent="0.2">
      <c r="A186" s="31" t="s">
        <v>74</v>
      </c>
      <c r="B186" s="32"/>
      <c r="C186" s="28"/>
      <c r="D186" s="156">
        <v>0</v>
      </c>
      <c r="E186" s="156">
        <v>0</v>
      </c>
      <c r="F186" s="156">
        <v>0</v>
      </c>
      <c r="G186" s="156">
        <v>0</v>
      </c>
      <c r="H186" s="156">
        <v>0</v>
      </c>
      <c r="I186" s="156">
        <v>0</v>
      </c>
      <c r="J186" s="156">
        <v>0</v>
      </c>
      <c r="K186" s="156">
        <v>0</v>
      </c>
      <c r="L186" s="156">
        <v>0</v>
      </c>
      <c r="M186" s="156">
        <v>344679</v>
      </c>
      <c r="N186" s="288">
        <v>344679</v>
      </c>
      <c r="O186" s="35"/>
    </row>
    <row r="187" spans="1:18" x14ac:dyDescent="0.2">
      <c r="A187" s="31" t="s">
        <v>163</v>
      </c>
      <c r="B187" s="32"/>
      <c r="C187" s="28"/>
      <c r="D187" s="156">
        <v>-557021</v>
      </c>
      <c r="E187" s="156">
        <v>0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288">
        <v>-557021</v>
      </c>
      <c r="O187" s="35"/>
    </row>
    <row r="188" spans="1:18" x14ac:dyDescent="0.2">
      <c r="A188" s="31" t="s">
        <v>76</v>
      </c>
      <c r="B188" s="32"/>
      <c r="C188" s="28"/>
      <c r="D188" s="156">
        <v>0</v>
      </c>
      <c r="E188" s="156">
        <v>0</v>
      </c>
      <c r="F188" s="156">
        <v>0</v>
      </c>
      <c r="G188" s="156">
        <v>0</v>
      </c>
      <c r="H188" s="156">
        <v>0</v>
      </c>
      <c r="I188" s="156">
        <v>0</v>
      </c>
      <c r="J188" s="156">
        <v>0</v>
      </c>
      <c r="K188" s="156">
        <v>0</v>
      </c>
      <c r="L188" s="156">
        <v>929116</v>
      </c>
      <c r="M188" s="156">
        <v>0</v>
      </c>
      <c r="N188" s="288">
        <v>929116</v>
      </c>
      <c r="O188" s="35"/>
    </row>
    <row r="189" spans="1:18" x14ac:dyDescent="0.2">
      <c r="A189" s="31" t="s">
        <v>72</v>
      </c>
      <c r="B189" s="32"/>
      <c r="C189" s="28"/>
      <c r="D189" s="156">
        <v>0</v>
      </c>
      <c r="E189" s="156">
        <v>0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35"/>
      <c r="Q189" s="322"/>
    </row>
    <row r="190" spans="1:18" x14ac:dyDescent="0.2">
      <c r="A190" s="31" t="s">
        <v>75</v>
      </c>
      <c r="B190" s="32"/>
      <c r="C190" s="28"/>
      <c r="D190" s="156">
        <v>0</v>
      </c>
      <c r="E190" s="156">
        <v>0</v>
      </c>
      <c r="F190" s="156">
        <v>0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35"/>
    </row>
    <row r="191" spans="1:18" x14ac:dyDescent="0.2">
      <c r="A191" s="31" t="s">
        <v>70</v>
      </c>
      <c r="B191" s="32"/>
      <c r="C191" s="28"/>
      <c r="D191" s="156">
        <v>0</v>
      </c>
      <c r="E191" s="156">
        <v>0</v>
      </c>
      <c r="F191" s="156">
        <v>65675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-65675</v>
      </c>
      <c r="M191" s="156">
        <v>0</v>
      </c>
      <c r="N191" s="156">
        <v>0</v>
      </c>
      <c r="O191" s="35"/>
    </row>
    <row r="192" spans="1:18" x14ac:dyDescent="0.2">
      <c r="A192" s="185" t="s">
        <v>164</v>
      </c>
      <c r="B192" s="32"/>
      <c r="C192" s="28"/>
      <c r="D192" s="156">
        <v>0</v>
      </c>
      <c r="E192" s="156"/>
      <c r="F192" s="156">
        <v>0</v>
      </c>
      <c r="G192" s="156">
        <v>0</v>
      </c>
      <c r="H192" s="156">
        <v>920994</v>
      </c>
      <c r="I192" s="156">
        <v>0</v>
      </c>
      <c r="J192" s="156">
        <v>0</v>
      </c>
      <c r="K192" s="156">
        <v>0</v>
      </c>
      <c r="L192" s="156">
        <v>-920994</v>
      </c>
      <c r="M192" s="156">
        <v>0</v>
      </c>
      <c r="N192" s="156">
        <v>0</v>
      </c>
      <c r="O192" s="35"/>
      <c r="Q192" s="322"/>
    </row>
    <row r="193" spans="1:18" x14ac:dyDescent="0.2">
      <c r="A193" s="31" t="s">
        <v>71</v>
      </c>
      <c r="B193" s="32"/>
      <c r="C193" s="28"/>
      <c r="D193" s="156">
        <v>0</v>
      </c>
      <c r="E193" s="156">
        <v>0</v>
      </c>
      <c r="F193" s="156">
        <v>0</v>
      </c>
      <c r="G193" s="156">
        <v>0</v>
      </c>
      <c r="H193" s="156">
        <v>0</v>
      </c>
      <c r="I193" s="156">
        <v>19835</v>
      </c>
      <c r="J193" s="156">
        <v>0</v>
      </c>
      <c r="K193" s="156">
        <v>0</v>
      </c>
      <c r="L193" s="156">
        <v>-19835</v>
      </c>
      <c r="M193" s="156">
        <v>0</v>
      </c>
      <c r="N193" s="156">
        <v>0</v>
      </c>
      <c r="O193" s="35"/>
    </row>
    <row r="194" spans="1:18" x14ac:dyDescent="0.2">
      <c r="A194" s="31" t="s">
        <v>77</v>
      </c>
      <c r="B194" s="32"/>
      <c r="C194" s="28"/>
      <c r="D194" s="156">
        <v>0</v>
      </c>
      <c r="E194" s="156">
        <v>0</v>
      </c>
      <c r="F194" s="156">
        <v>0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0</v>
      </c>
      <c r="O194" s="35"/>
    </row>
    <row r="195" spans="1:18" x14ac:dyDescent="0.2">
      <c r="A195" s="31" t="s">
        <v>73</v>
      </c>
      <c r="B195" s="32"/>
      <c r="C195" s="28"/>
      <c r="D195" s="156">
        <v>0</v>
      </c>
      <c r="E195" s="156"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-135619</v>
      </c>
      <c r="M195" s="156">
        <v>0</v>
      </c>
      <c r="N195" s="156">
        <v>-135619</v>
      </c>
      <c r="O195" s="35"/>
    </row>
    <row r="196" spans="1:18" x14ac:dyDescent="0.2">
      <c r="A196" s="31" t="s">
        <v>165</v>
      </c>
      <c r="B196" s="32"/>
      <c r="C196" s="28"/>
      <c r="D196" s="156">
        <v>0</v>
      </c>
      <c r="E196" s="156">
        <v>0</v>
      </c>
      <c r="F196" s="156">
        <v>0</v>
      </c>
      <c r="G196" s="156">
        <v>0</v>
      </c>
      <c r="H196" s="156">
        <v>0</v>
      </c>
      <c r="I196" s="156">
        <v>0</v>
      </c>
      <c r="J196" s="156">
        <v>0</v>
      </c>
      <c r="K196" s="156">
        <v>0</v>
      </c>
      <c r="L196" s="156">
        <v>-171379</v>
      </c>
      <c r="M196" s="156">
        <v>0</v>
      </c>
      <c r="N196" s="156">
        <v>-171379</v>
      </c>
      <c r="O196" s="35"/>
    </row>
    <row r="197" spans="1:18" ht="6" customHeight="1" x14ac:dyDescent="0.2">
      <c r="A197" s="31"/>
      <c r="B197" s="154"/>
      <c r="C197" s="28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35"/>
    </row>
    <row r="198" spans="1:18" x14ac:dyDescent="0.2">
      <c r="A198" s="164" t="s">
        <v>166</v>
      </c>
      <c r="B198" s="165"/>
      <c r="C198" s="166"/>
      <c r="D198" s="158">
        <v>2846323</v>
      </c>
      <c r="E198" s="158">
        <v>0</v>
      </c>
      <c r="F198" s="158">
        <v>79977</v>
      </c>
      <c r="G198" s="158">
        <v>0</v>
      </c>
      <c r="H198" s="158">
        <v>920994</v>
      </c>
      <c r="I198" s="158">
        <v>119454</v>
      </c>
      <c r="J198" s="158">
        <v>0</v>
      </c>
      <c r="K198" s="158">
        <v>0</v>
      </c>
      <c r="L198" s="158">
        <v>0</v>
      </c>
      <c r="M198" s="158">
        <v>962578.22885000007</v>
      </c>
      <c r="N198" s="158">
        <v>4929326.0432876898</v>
      </c>
      <c r="O198" s="35"/>
      <c r="R198" s="322"/>
    </row>
    <row r="199" spans="1:18" x14ac:dyDescent="0.2">
      <c r="A199" s="31"/>
      <c r="B199" s="32"/>
      <c r="C199" s="28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35"/>
    </row>
    <row r="200" spans="1:18" x14ac:dyDescent="0.2">
      <c r="A200" s="31" t="s">
        <v>69</v>
      </c>
      <c r="B200" s="32" t="s">
        <v>183</v>
      </c>
      <c r="C200" s="28"/>
      <c r="D200" s="156">
        <v>0</v>
      </c>
      <c r="E200" s="156">
        <v>0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-62305</v>
      </c>
      <c r="N200" s="156">
        <v>-62305</v>
      </c>
      <c r="O200" s="35"/>
    </row>
    <row r="201" spans="1:18" x14ac:dyDescent="0.2">
      <c r="A201" s="31" t="s">
        <v>184</v>
      </c>
      <c r="B201" s="32" t="s">
        <v>180</v>
      </c>
      <c r="C201" s="28"/>
      <c r="D201" s="156">
        <v>0</v>
      </c>
      <c r="E201" s="156">
        <v>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801025</v>
      </c>
      <c r="M201" s="156">
        <v>0</v>
      </c>
      <c r="N201" s="156">
        <v>801025</v>
      </c>
      <c r="O201" s="35"/>
    </row>
    <row r="202" spans="1:18" ht="6" customHeight="1" x14ac:dyDescent="0.2">
      <c r="A202" s="31"/>
      <c r="B202" s="154"/>
      <c r="C202" s="28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35"/>
    </row>
    <row r="203" spans="1:18" x14ac:dyDescent="0.2">
      <c r="A203" s="164" t="s">
        <v>200</v>
      </c>
      <c r="B203" s="165"/>
      <c r="C203" s="166"/>
      <c r="D203" s="158">
        <v>2846323</v>
      </c>
      <c r="E203" s="158">
        <v>0</v>
      </c>
      <c r="F203" s="158">
        <v>79977</v>
      </c>
      <c r="G203" s="158">
        <v>0</v>
      </c>
      <c r="H203" s="158">
        <v>920994</v>
      </c>
      <c r="I203" s="158">
        <v>119454</v>
      </c>
      <c r="J203" s="158">
        <v>0</v>
      </c>
      <c r="K203" s="158">
        <v>0</v>
      </c>
      <c r="L203" s="158">
        <v>801025</v>
      </c>
      <c r="M203" s="158">
        <v>900273.22885000007</v>
      </c>
      <c r="N203" s="158">
        <v>5668046.0432876898</v>
      </c>
      <c r="O203" s="35"/>
      <c r="R203" s="322"/>
    </row>
    <row r="204" spans="1:18" ht="6" customHeight="1" x14ac:dyDescent="0.2">
      <c r="A204" s="62"/>
      <c r="B204" s="159"/>
      <c r="C204" s="160"/>
      <c r="D204" s="161"/>
      <c r="E204" s="161"/>
      <c r="F204" s="161"/>
      <c r="G204" s="161"/>
      <c r="H204" s="162"/>
      <c r="I204" s="161"/>
      <c r="J204" s="161"/>
      <c r="K204" s="161"/>
      <c r="L204" s="121"/>
      <c r="M204" s="121"/>
      <c r="N204" s="121"/>
      <c r="O204" s="35"/>
    </row>
    <row r="205" spans="1:18" x14ac:dyDescent="0.2">
      <c r="A205" s="91" t="s">
        <v>38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35"/>
    </row>
    <row r="207" spans="1:18" x14ac:dyDescent="0.2">
      <c r="M207" s="312"/>
      <c r="N207" s="156"/>
    </row>
    <row r="208" spans="1:18" x14ac:dyDescent="0.2">
      <c r="M208" s="100"/>
      <c r="N208" s="100"/>
    </row>
    <row r="209" spans="13:14" x14ac:dyDescent="0.2">
      <c r="M209" s="312"/>
      <c r="N209" s="312"/>
    </row>
    <row r="210" spans="13:14" x14ac:dyDescent="0.2">
      <c r="N210" s="100"/>
    </row>
  </sheetData>
  <pageMargins left="0.51181102362204722" right="0.51181102362204722" top="0.78740157480314965" bottom="0.78740157480314965" header="0.31496062992125984" footer="0.31496062992125984"/>
  <pageSetup paperSize="9" scale="57" orientation="landscape" r:id="rId1"/>
  <headerFooter>
    <oddHeader>&amp;R&amp;"Calibri"&amp;14&amp;K0078D7NP-1&amp;1#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1"/>
  <sheetViews>
    <sheetView showGridLines="0" zoomScale="95" zoomScaleNormal="100" workbookViewId="0"/>
  </sheetViews>
  <sheetFormatPr defaultColWidth="9.140625" defaultRowHeight="12.75" x14ac:dyDescent="0.2"/>
  <cols>
    <col min="1" max="1" width="2.42578125" style="4" customWidth="1"/>
    <col min="2" max="2" width="61.42578125" style="4" customWidth="1"/>
    <col min="3" max="5" width="11.7109375" style="4" customWidth="1"/>
    <col min="6" max="6" width="13.28515625" style="4" customWidth="1"/>
    <col min="7" max="7" width="16" style="4" bestFit="1" customWidth="1"/>
    <col min="8" max="8" width="12.5703125" style="4" bestFit="1" customWidth="1"/>
    <col min="9" max="9" width="15.140625" style="4" bestFit="1" customWidth="1"/>
    <col min="10" max="10" width="13.140625" style="4" bestFit="1" customWidth="1"/>
    <col min="11" max="11" width="15.140625" style="4" bestFit="1" customWidth="1"/>
    <col min="12" max="12" width="13.140625" style="4" bestFit="1" customWidth="1"/>
    <col min="13" max="16384" width="9.140625" style="4"/>
  </cols>
  <sheetData>
    <row r="1" spans="1:7" ht="21" x14ac:dyDescent="0.35">
      <c r="A1" s="223" t="s">
        <v>145</v>
      </c>
    </row>
    <row r="2" spans="1:7" ht="21" x14ac:dyDescent="0.35">
      <c r="A2" s="223" t="s">
        <v>146</v>
      </c>
    </row>
    <row r="3" spans="1:7" ht="18.75" x14ac:dyDescent="0.3">
      <c r="A3" s="224" t="s">
        <v>152</v>
      </c>
    </row>
    <row r="4" spans="1:7" ht="15" x14ac:dyDescent="0.3">
      <c r="A4" s="227" t="s">
        <v>148</v>
      </c>
    </row>
    <row r="5" spans="1:7" ht="7.5" customHeight="1" x14ac:dyDescent="0.2">
      <c r="G5" s="100"/>
    </row>
    <row r="6" spans="1:7" ht="15" x14ac:dyDescent="0.2">
      <c r="A6" s="169"/>
      <c r="B6" s="169"/>
      <c r="C6" s="170"/>
      <c r="D6" s="171" t="s">
        <v>1</v>
      </c>
      <c r="E6" s="170"/>
      <c r="F6" s="170" t="s">
        <v>2</v>
      </c>
      <c r="G6" s="100"/>
    </row>
    <row r="7" spans="1:7" x14ac:dyDescent="0.2">
      <c r="A7" s="94"/>
      <c r="B7" s="94"/>
      <c r="C7" s="96" t="s">
        <v>191</v>
      </c>
      <c r="D7" s="96" t="s">
        <v>236</v>
      </c>
      <c r="E7" s="96" t="s">
        <v>191</v>
      </c>
      <c r="F7" s="96" t="s">
        <v>236</v>
      </c>
      <c r="G7" s="100"/>
    </row>
    <row r="8" spans="1:7" s="41" customFormat="1" ht="9.75" hidden="1" customHeight="1" x14ac:dyDescent="0.2">
      <c r="A8" s="172"/>
      <c r="B8" s="54"/>
      <c r="C8" s="54"/>
      <c r="D8" s="54"/>
      <c r="E8" s="54"/>
      <c r="F8" s="54"/>
      <c r="G8" s="100"/>
    </row>
    <row r="9" spans="1:7" ht="15.75" x14ac:dyDescent="0.2">
      <c r="A9" s="173" t="s">
        <v>79</v>
      </c>
      <c r="B9" s="54"/>
      <c r="C9" s="174"/>
      <c r="D9" s="174"/>
      <c r="E9" s="174"/>
      <c r="F9" s="174"/>
    </row>
    <row r="10" spans="1:7" x14ac:dyDescent="0.2">
      <c r="A10" s="175"/>
      <c r="B10" s="54"/>
      <c r="C10" s="174"/>
      <c r="D10" s="174"/>
      <c r="E10" s="174"/>
      <c r="F10" s="174"/>
    </row>
    <row r="11" spans="1:7" x14ac:dyDescent="0.2">
      <c r="B11" s="176" t="s">
        <v>184</v>
      </c>
      <c r="C11" s="177">
        <v>801025</v>
      </c>
      <c r="D11" s="177">
        <v>384386</v>
      </c>
      <c r="E11" s="177">
        <v>801025</v>
      </c>
      <c r="F11" s="177">
        <v>384386</v>
      </c>
    </row>
    <row r="12" spans="1:7" x14ac:dyDescent="0.2">
      <c r="A12" s="178"/>
      <c r="C12" s="157"/>
      <c r="D12" s="157"/>
      <c r="E12" s="157"/>
      <c r="F12" s="157"/>
    </row>
    <row r="13" spans="1:7" x14ac:dyDescent="0.2">
      <c r="A13" s="179"/>
      <c r="B13" s="180" t="s">
        <v>80</v>
      </c>
      <c r="C13" s="157"/>
      <c r="D13" s="157"/>
      <c r="E13" s="157"/>
      <c r="F13" s="157"/>
    </row>
    <row r="14" spans="1:7" x14ac:dyDescent="0.2">
      <c r="A14" s="179"/>
      <c r="B14" s="37" t="s">
        <v>81</v>
      </c>
      <c r="C14" s="181">
        <v>405105</v>
      </c>
      <c r="D14" s="181">
        <v>241973</v>
      </c>
      <c r="E14" s="181">
        <v>405756</v>
      </c>
      <c r="F14" s="181">
        <v>245755</v>
      </c>
    </row>
    <row r="15" spans="1:7" x14ac:dyDescent="0.2">
      <c r="A15" s="182"/>
      <c r="B15" s="37" t="s">
        <v>237</v>
      </c>
      <c r="C15" s="183">
        <v>270</v>
      </c>
      <c r="D15" s="183">
        <v>-47150</v>
      </c>
      <c r="E15" s="183">
        <v>0</v>
      </c>
      <c r="F15" s="183">
        <v>0</v>
      </c>
    </row>
    <row r="16" spans="1:7" x14ac:dyDescent="0.2">
      <c r="A16" s="182"/>
      <c r="B16" s="37" t="s">
        <v>82</v>
      </c>
      <c r="C16" s="183">
        <v>617841</v>
      </c>
      <c r="D16" s="183">
        <v>551577</v>
      </c>
      <c r="E16" s="183">
        <v>621458</v>
      </c>
      <c r="F16" s="181">
        <v>605964</v>
      </c>
    </row>
    <row r="17" spans="1:6" x14ac:dyDescent="0.2">
      <c r="A17" s="182"/>
      <c r="B17" s="37" t="s">
        <v>83</v>
      </c>
      <c r="C17" s="183">
        <v>0</v>
      </c>
      <c r="D17" s="183">
        <v>0</v>
      </c>
      <c r="E17" s="183">
        <v>0</v>
      </c>
      <c r="F17" s="181">
        <v>0</v>
      </c>
    </row>
    <row r="18" spans="1:6" x14ac:dyDescent="0.2">
      <c r="A18" s="182"/>
      <c r="B18" s="37" t="s">
        <v>84</v>
      </c>
      <c r="C18" s="183">
        <v>-20136</v>
      </c>
      <c r="D18" s="183">
        <v>-8732</v>
      </c>
      <c r="E18" s="183">
        <v>-20136</v>
      </c>
      <c r="F18" s="181">
        <v>-8732</v>
      </c>
    </row>
    <row r="19" spans="1:6" x14ac:dyDescent="0.2">
      <c r="A19" s="182"/>
      <c r="B19" s="37" t="s">
        <v>85</v>
      </c>
      <c r="C19" s="183">
        <v>381514</v>
      </c>
      <c r="D19" s="183">
        <v>377844</v>
      </c>
      <c r="E19" s="183">
        <v>381148</v>
      </c>
      <c r="F19" s="181">
        <v>377231</v>
      </c>
    </row>
    <row r="20" spans="1:6" x14ac:dyDescent="0.2">
      <c r="A20" s="182"/>
      <c r="B20" s="37" t="s">
        <v>86</v>
      </c>
      <c r="C20" s="183">
        <v>-23581</v>
      </c>
      <c r="D20" s="183">
        <v>-33450</v>
      </c>
      <c r="E20" s="183">
        <v>-23025</v>
      </c>
      <c r="F20" s="181">
        <v>-38304</v>
      </c>
    </row>
    <row r="21" spans="1:6" x14ac:dyDescent="0.2">
      <c r="A21" s="182"/>
      <c r="B21" s="37" t="s">
        <v>87</v>
      </c>
      <c r="C21" s="183">
        <v>-34271</v>
      </c>
      <c r="D21" s="183">
        <v>-30326</v>
      </c>
      <c r="E21" s="183">
        <v>-34271</v>
      </c>
      <c r="F21" s="181">
        <v>-30326</v>
      </c>
    </row>
    <row r="22" spans="1:6" x14ac:dyDescent="0.2">
      <c r="A22" s="182"/>
      <c r="B22" s="37" t="s">
        <v>88</v>
      </c>
      <c r="C22" s="183">
        <v>54048</v>
      </c>
      <c r="D22" s="183">
        <v>4395</v>
      </c>
      <c r="E22" s="183">
        <v>54048</v>
      </c>
      <c r="F22" s="183">
        <v>4395</v>
      </c>
    </row>
    <row r="23" spans="1:6" x14ac:dyDescent="0.2">
      <c r="A23" s="182"/>
      <c r="B23" s="37" t="s">
        <v>89</v>
      </c>
      <c r="C23" s="183">
        <v>45617</v>
      </c>
      <c r="D23" s="181">
        <v>30976</v>
      </c>
      <c r="E23" s="183">
        <v>45617</v>
      </c>
      <c r="F23" s="181">
        <v>30976</v>
      </c>
    </row>
    <row r="24" spans="1:6" x14ac:dyDescent="0.2">
      <c r="A24" s="182"/>
      <c r="B24" s="185" t="s">
        <v>167</v>
      </c>
      <c r="C24" s="186">
        <v>1540</v>
      </c>
      <c r="D24" s="184">
        <v>0</v>
      </c>
      <c r="E24" s="186">
        <v>1540</v>
      </c>
      <c r="F24" s="184">
        <v>0</v>
      </c>
    </row>
    <row r="25" spans="1:6" x14ac:dyDescent="0.2">
      <c r="A25" s="182"/>
      <c r="B25" s="31" t="s">
        <v>90</v>
      </c>
      <c r="C25" s="186">
        <v>114242</v>
      </c>
      <c r="D25" s="184">
        <v>165348</v>
      </c>
      <c r="E25" s="186">
        <v>114242</v>
      </c>
      <c r="F25" s="184">
        <v>165348</v>
      </c>
    </row>
    <row r="26" spans="1:6" x14ac:dyDescent="0.2">
      <c r="A26" s="182"/>
      <c r="B26" s="31" t="s">
        <v>168</v>
      </c>
      <c r="C26" s="186">
        <v>-109965</v>
      </c>
      <c r="D26" s="184">
        <v>0</v>
      </c>
      <c r="E26" s="186">
        <v>-109965</v>
      </c>
      <c r="F26" s="184">
        <v>0</v>
      </c>
    </row>
    <row r="27" spans="1:6" x14ac:dyDescent="0.2">
      <c r="A27" s="182"/>
      <c r="B27" s="31" t="s">
        <v>91</v>
      </c>
      <c r="C27" s="186">
        <v>1041</v>
      </c>
      <c r="D27" s="184">
        <v>-1984</v>
      </c>
      <c r="E27" s="186">
        <v>3010</v>
      </c>
      <c r="F27" s="184">
        <v>-10262</v>
      </c>
    </row>
    <row r="28" spans="1:6" x14ac:dyDescent="0.2">
      <c r="A28" s="178"/>
      <c r="C28" s="184"/>
      <c r="D28" s="184"/>
      <c r="E28" s="184"/>
      <c r="F28" s="184"/>
    </row>
    <row r="29" spans="1:6" x14ac:dyDescent="0.2">
      <c r="A29" s="178"/>
      <c r="B29" s="187" t="s">
        <v>92</v>
      </c>
      <c r="C29" s="184"/>
      <c r="D29" s="184"/>
      <c r="E29" s="184"/>
      <c r="F29" s="184"/>
    </row>
    <row r="30" spans="1:6" x14ac:dyDescent="0.2">
      <c r="A30" s="178"/>
      <c r="B30" s="4" t="s">
        <v>93</v>
      </c>
      <c r="C30" s="184">
        <v>-508982</v>
      </c>
      <c r="D30" s="184">
        <v>-59940</v>
      </c>
      <c r="E30" s="184">
        <v>143499</v>
      </c>
      <c r="F30" s="184">
        <v>339317</v>
      </c>
    </row>
    <row r="31" spans="1:6" x14ac:dyDescent="0.2">
      <c r="A31" s="178"/>
      <c r="B31" s="4" t="s">
        <v>94</v>
      </c>
      <c r="C31" s="184">
        <v>-4339</v>
      </c>
      <c r="D31" s="184">
        <v>-18940</v>
      </c>
      <c r="E31" s="184">
        <v>-4339</v>
      </c>
      <c r="F31" s="184">
        <v>-18940</v>
      </c>
    </row>
    <row r="32" spans="1:6" x14ac:dyDescent="0.2">
      <c r="A32" s="178"/>
      <c r="B32" s="4" t="s">
        <v>95</v>
      </c>
      <c r="C32" s="184">
        <v>-27542</v>
      </c>
      <c r="D32" s="184">
        <v>-3908</v>
      </c>
      <c r="E32" s="184">
        <v>-27542</v>
      </c>
      <c r="F32" s="184">
        <v>-3908</v>
      </c>
    </row>
    <row r="33" spans="1:6" x14ac:dyDescent="0.2">
      <c r="A33" s="178"/>
      <c r="B33" s="4" t="s">
        <v>96</v>
      </c>
      <c r="C33" s="184">
        <v>-71932</v>
      </c>
      <c r="D33" s="181">
        <v>-53834</v>
      </c>
      <c r="E33" s="184">
        <v>-94964</v>
      </c>
      <c r="F33" s="184">
        <v>-14337</v>
      </c>
    </row>
    <row r="34" spans="1:6" x14ac:dyDescent="0.2">
      <c r="A34" s="178"/>
      <c r="C34" s="184"/>
      <c r="D34" s="184"/>
      <c r="E34" s="184"/>
      <c r="F34" s="184"/>
    </row>
    <row r="35" spans="1:6" x14ac:dyDescent="0.2">
      <c r="A35" s="178"/>
      <c r="B35" s="187" t="s">
        <v>97</v>
      </c>
      <c r="C35" s="184"/>
      <c r="D35" s="184"/>
      <c r="E35" s="184"/>
      <c r="F35" s="184"/>
    </row>
    <row r="36" spans="1:6" x14ac:dyDescent="0.2">
      <c r="A36" s="178"/>
      <c r="B36" s="4" t="s">
        <v>98</v>
      </c>
      <c r="C36" s="184">
        <v>63092</v>
      </c>
      <c r="D36" s="184">
        <v>10279</v>
      </c>
      <c r="E36" s="184">
        <v>35581</v>
      </c>
      <c r="F36" s="184">
        <v>32980</v>
      </c>
    </row>
    <row r="37" spans="1:6" x14ac:dyDescent="0.2">
      <c r="A37" s="178"/>
      <c r="B37" s="4" t="s">
        <v>99</v>
      </c>
      <c r="C37" s="184">
        <v>-213913</v>
      </c>
      <c r="D37" s="184">
        <v>-109740</v>
      </c>
      <c r="E37" s="184">
        <v>-213605</v>
      </c>
      <c r="F37" s="184">
        <v>-107927</v>
      </c>
    </row>
    <row r="38" spans="1:6" x14ac:dyDescent="0.2">
      <c r="A38" s="178"/>
      <c r="B38" s="4" t="s">
        <v>100</v>
      </c>
      <c r="C38" s="184">
        <v>-203687</v>
      </c>
      <c r="D38" s="184">
        <v>-59169</v>
      </c>
      <c r="E38" s="184">
        <v>-206282</v>
      </c>
      <c r="F38" s="184">
        <v>-66056</v>
      </c>
    </row>
    <row r="39" spans="1:6" x14ac:dyDescent="0.2">
      <c r="A39" s="178"/>
      <c r="B39" s="4" t="s">
        <v>101</v>
      </c>
      <c r="C39" s="184">
        <v>-124768</v>
      </c>
      <c r="D39" s="184">
        <v>97029</v>
      </c>
      <c r="E39" s="184">
        <v>-124782</v>
      </c>
      <c r="F39" s="184">
        <v>97058</v>
      </c>
    </row>
    <row r="40" spans="1:6" x14ac:dyDescent="0.2">
      <c r="A40" s="178"/>
      <c r="C40" s="188"/>
      <c r="D40" s="188"/>
      <c r="E40" s="188"/>
      <c r="F40" s="188"/>
    </row>
    <row r="41" spans="1:6" x14ac:dyDescent="0.2">
      <c r="A41" s="189" t="s">
        <v>102</v>
      </c>
      <c r="B41" s="190"/>
      <c r="C41" s="191">
        <v>1142219</v>
      </c>
      <c r="D41" s="191">
        <v>1436634</v>
      </c>
      <c r="E41" s="191">
        <v>1748013</v>
      </c>
      <c r="F41" s="191">
        <v>1984618</v>
      </c>
    </row>
    <row r="43" spans="1:6" x14ac:dyDescent="0.2">
      <c r="A43" s="98" t="s">
        <v>103</v>
      </c>
      <c r="C43" s="192"/>
      <c r="D43" s="192"/>
      <c r="E43" s="192"/>
      <c r="F43" s="192"/>
    </row>
    <row r="44" spans="1:6" x14ac:dyDescent="0.2">
      <c r="A44" s="182"/>
      <c r="B44" s="31" t="s">
        <v>104</v>
      </c>
      <c r="C44" s="100">
        <v>-106968</v>
      </c>
      <c r="D44" s="100">
        <v>-116384</v>
      </c>
      <c r="E44" s="100">
        <v>-125564</v>
      </c>
      <c r="F44" s="100">
        <v>-118378</v>
      </c>
    </row>
    <row r="45" spans="1:6" x14ac:dyDescent="0.2">
      <c r="A45" s="182"/>
      <c r="B45" s="31" t="s">
        <v>8</v>
      </c>
      <c r="C45" s="100">
        <v>1660442</v>
      </c>
      <c r="D45" s="100">
        <v>560971</v>
      </c>
      <c r="E45" s="100">
        <v>1660442</v>
      </c>
      <c r="F45" s="100">
        <v>560971</v>
      </c>
    </row>
    <row r="46" spans="1:6" x14ac:dyDescent="0.2">
      <c r="A46" s="182"/>
      <c r="B46" s="31" t="s">
        <v>185</v>
      </c>
      <c r="C46" s="100">
        <v>32916</v>
      </c>
      <c r="D46" s="100">
        <v>20859</v>
      </c>
      <c r="E46" s="100">
        <v>86160</v>
      </c>
      <c r="F46" s="100">
        <v>20859</v>
      </c>
    </row>
    <row r="47" spans="1:6" x14ac:dyDescent="0.2">
      <c r="A47" s="182"/>
      <c r="B47" s="4" t="s">
        <v>105</v>
      </c>
      <c r="C47" s="100">
        <v>-13536</v>
      </c>
      <c r="D47" s="100">
        <v>0</v>
      </c>
      <c r="E47" s="100">
        <v>-13536</v>
      </c>
      <c r="F47" s="100">
        <v>0</v>
      </c>
    </row>
    <row r="48" spans="1:6" x14ac:dyDescent="0.2">
      <c r="B48" s="31"/>
      <c r="C48" s="193"/>
      <c r="D48" s="193"/>
      <c r="E48" s="193"/>
      <c r="F48" s="193"/>
    </row>
    <row r="49" spans="1:6" x14ac:dyDescent="0.2">
      <c r="A49" s="189" t="s">
        <v>106</v>
      </c>
      <c r="B49" s="190"/>
      <c r="C49" s="194">
        <v>1572854</v>
      </c>
      <c r="D49" s="194">
        <v>465446</v>
      </c>
      <c r="E49" s="194">
        <v>1607502</v>
      </c>
      <c r="F49" s="194">
        <v>463452</v>
      </c>
    </row>
    <row r="50" spans="1:6" x14ac:dyDescent="0.2">
      <c r="A50" s="178"/>
      <c r="C50" s="195"/>
      <c r="D50" s="195"/>
      <c r="E50" s="195"/>
      <c r="F50" s="195"/>
    </row>
    <row r="51" spans="1:6" x14ac:dyDescent="0.2">
      <c r="A51" s="98" t="s">
        <v>107</v>
      </c>
      <c r="C51" s="192"/>
      <c r="D51" s="192"/>
      <c r="E51" s="192"/>
      <c r="F51" s="192"/>
    </row>
    <row r="52" spans="1:6" x14ac:dyDescent="0.2">
      <c r="A52" s="182"/>
      <c r="B52" s="31" t="s">
        <v>108</v>
      </c>
      <c r="C52" s="100">
        <v>-1800589</v>
      </c>
      <c r="D52" s="100">
        <v>-834236</v>
      </c>
      <c r="E52" s="100">
        <v>-1800589</v>
      </c>
      <c r="F52" s="100">
        <v>-834236</v>
      </c>
    </row>
    <row r="53" spans="1:6" x14ac:dyDescent="0.2">
      <c r="A53" s="182"/>
      <c r="B53" s="31" t="s">
        <v>109</v>
      </c>
      <c r="C53" s="100">
        <v>-211866</v>
      </c>
      <c r="D53" s="100">
        <v>-391920</v>
      </c>
      <c r="E53" s="100">
        <v>-211866</v>
      </c>
      <c r="F53" s="100">
        <v>-391920</v>
      </c>
    </row>
    <row r="54" spans="1:6" x14ac:dyDescent="0.2">
      <c r="A54" s="182"/>
      <c r="B54" s="28" t="s">
        <v>110</v>
      </c>
      <c r="C54" s="100">
        <v>-478105</v>
      </c>
      <c r="D54" s="100">
        <v>-497934</v>
      </c>
      <c r="E54" s="100">
        <v>-795034</v>
      </c>
      <c r="F54" s="100">
        <v>-873162</v>
      </c>
    </row>
    <row r="55" spans="1:6" x14ac:dyDescent="0.2">
      <c r="A55" s="182"/>
      <c r="B55" s="31" t="s">
        <v>111</v>
      </c>
      <c r="C55" s="100">
        <v>-282582</v>
      </c>
      <c r="D55" s="100">
        <v>-174185</v>
      </c>
      <c r="E55" s="100">
        <v>-282582</v>
      </c>
      <c r="F55" s="100">
        <v>-174185</v>
      </c>
    </row>
    <row r="56" spans="1:6" x14ac:dyDescent="0.2">
      <c r="B56" s="31"/>
      <c r="C56" s="193"/>
      <c r="D56" s="193"/>
      <c r="E56" s="193"/>
      <c r="F56" s="193"/>
    </row>
    <row r="57" spans="1:6" x14ac:dyDescent="0.2">
      <c r="A57" s="189" t="s">
        <v>112</v>
      </c>
      <c r="B57" s="190"/>
      <c r="C57" s="194">
        <v>-2773142</v>
      </c>
      <c r="D57" s="194">
        <v>-1898275</v>
      </c>
      <c r="E57" s="194">
        <v>-3090071</v>
      </c>
      <c r="F57" s="194">
        <v>-2273503</v>
      </c>
    </row>
    <row r="59" spans="1:6" x14ac:dyDescent="0.2">
      <c r="A59" s="196" t="s">
        <v>113</v>
      </c>
      <c r="B59" s="31"/>
      <c r="C59" s="195">
        <v>0</v>
      </c>
      <c r="D59" s="195">
        <v>0</v>
      </c>
      <c r="E59" s="100">
        <v>-66678</v>
      </c>
      <c r="F59" s="100">
        <v>334535</v>
      </c>
    </row>
    <row r="61" spans="1:6" x14ac:dyDescent="0.2">
      <c r="A61" s="189" t="s">
        <v>114</v>
      </c>
      <c r="B61" s="190"/>
      <c r="C61" s="194">
        <v>-58069</v>
      </c>
      <c r="D61" s="194">
        <v>3805</v>
      </c>
      <c r="E61" s="194">
        <v>198766</v>
      </c>
      <c r="F61" s="194">
        <v>509102</v>
      </c>
    </row>
    <row r="63" spans="1:6" x14ac:dyDescent="0.2">
      <c r="A63" s="31" t="s">
        <v>186</v>
      </c>
      <c r="B63" s="31"/>
      <c r="C63" s="100">
        <v>168845</v>
      </c>
      <c r="D63" s="100">
        <v>102117</v>
      </c>
      <c r="E63" s="100">
        <v>1583613</v>
      </c>
      <c r="F63" s="100">
        <v>988690</v>
      </c>
    </row>
    <row r="65" spans="1:6" x14ac:dyDescent="0.2">
      <c r="A65" s="197" t="s">
        <v>187</v>
      </c>
      <c r="B65" s="198"/>
      <c r="C65" s="199">
        <v>110776</v>
      </c>
      <c r="D65" s="199">
        <v>105922</v>
      </c>
      <c r="E65" s="199">
        <v>1782379</v>
      </c>
      <c r="F65" s="199">
        <v>1497792</v>
      </c>
    </row>
    <row r="66" spans="1:6" x14ac:dyDescent="0.2">
      <c r="C66" s="99"/>
      <c r="D66" s="99"/>
      <c r="E66" s="99"/>
      <c r="F66" s="99"/>
    </row>
    <row r="67" spans="1:6" x14ac:dyDescent="0.2">
      <c r="A67" s="98" t="s">
        <v>188</v>
      </c>
      <c r="C67" s="259"/>
      <c r="D67" s="259"/>
      <c r="E67" s="259"/>
      <c r="F67" s="259"/>
    </row>
    <row r="68" spans="1:6" x14ac:dyDescent="0.2">
      <c r="A68" s="260" t="s">
        <v>189</v>
      </c>
      <c r="B68" s="200"/>
      <c r="C68" s="261">
        <v>7234</v>
      </c>
      <c r="D68" s="261">
        <v>20038</v>
      </c>
      <c r="E68" s="261">
        <v>7234</v>
      </c>
      <c r="F68" s="261">
        <v>20038</v>
      </c>
    </row>
    <row r="69" spans="1:6" x14ac:dyDescent="0.2">
      <c r="B69" s="4" t="s">
        <v>190</v>
      </c>
      <c r="C69" s="262"/>
      <c r="D69" s="262"/>
      <c r="E69" s="262"/>
      <c r="F69" s="262"/>
    </row>
    <row r="70" spans="1:6" x14ac:dyDescent="0.2">
      <c r="A70" s="142"/>
      <c r="B70" s="142"/>
      <c r="C70" s="263"/>
      <c r="D70" s="263"/>
      <c r="E70" s="263"/>
      <c r="F70" s="263"/>
    </row>
    <row r="71" spans="1:6" x14ac:dyDescent="0.2">
      <c r="A71" s="91" t="s">
        <v>38</v>
      </c>
      <c r="B71" s="141"/>
      <c r="C71" s="141"/>
      <c r="D71" s="141"/>
      <c r="E71" s="141"/>
      <c r="F71" s="141"/>
    </row>
  </sheetData>
  <pageMargins left="0.51181102362204722" right="0.51181102362204722" top="0.78740157480314965" bottom="0.78740157480314965" header="0.31496062992125984" footer="0.31496062992125984"/>
  <pageSetup paperSize="9" scale="50" orientation="portrait" r:id="rId1"/>
  <headerFooter>
    <oddHeader>&amp;R&amp;"Calibri"&amp;14&amp;K0078D7NP-1&amp;1#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1"/>
  <sheetViews>
    <sheetView showGridLines="0" workbookViewId="0"/>
  </sheetViews>
  <sheetFormatPr defaultColWidth="9.140625" defaultRowHeight="12.75" x14ac:dyDescent="0.2"/>
  <cols>
    <col min="1" max="1" width="2.28515625" style="4" customWidth="1"/>
    <col min="2" max="2" width="50.28515625" style="4" customWidth="1"/>
    <col min="3" max="6" width="12.7109375" style="4" customWidth="1"/>
    <col min="7" max="7" width="12.42578125" style="201" bestFit="1" customWidth="1"/>
    <col min="8" max="10" width="16.5703125" style="90" customWidth="1"/>
    <col min="11" max="11" width="17.7109375" style="90" customWidth="1"/>
    <col min="12" max="14" width="13.140625" style="4" bestFit="1" customWidth="1"/>
    <col min="15" max="15" width="14.140625" style="4" bestFit="1" customWidth="1"/>
    <col min="16" max="16384" width="9.140625" style="4"/>
  </cols>
  <sheetData>
    <row r="1" spans="1:6" ht="21" x14ac:dyDescent="0.35">
      <c r="A1" s="223" t="s">
        <v>145</v>
      </c>
    </row>
    <row r="2" spans="1:6" ht="21" x14ac:dyDescent="0.35">
      <c r="A2" s="223" t="s">
        <v>146</v>
      </c>
    </row>
    <row r="3" spans="1:6" ht="18.75" x14ac:dyDescent="0.3">
      <c r="A3" s="224" t="s">
        <v>153</v>
      </c>
    </row>
    <row r="4" spans="1:6" ht="15" x14ac:dyDescent="0.35">
      <c r="A4" s="228" t="s">
        <v>148</v>
      </c>
    </row>
    <row r="5" spans="1:6" ht="7.5" customHeight="1" x14ac:dyDescent="0.2">
      <c r="A5" s="1"/>
      <c r="B5" s="1"/>
      <c r="C5" s="1"/>
      <c r="D5" s="1"/>
      <c r="E5" s="1"/>
      <c r="F5" s="1"/>
    </row>
    <row r="6" spans="1:6" x14ac:dyDescent="0.2">
      <c r="C6" s="323"/>
      <c r="D6" s="323" t="s">
        <v>1</v>
      </c>
      <c r="E6" s="323"/>
      <c r="F6" s="323" t="s">
        <v>2</v>
      </c>
    </row>
    <row r="7" spans="1:6" ht="14.25" customHeight="1" x14ac:dyDescent="0.2">
      <c r="A7" s="200"/>
      <c r="B7" s="200"/>
      <c r="C7" s="96" t="s">
        <v>191</v>
      </c>
      <c r="D7" s="96" t="s">
        <v>236</v>
      </c>
      <c r="E7" s="96" t="s">
        <v>191</v>
      </c>
      <c r="F7" s="96" t="s">
        <v>236</v>
      </c>
    </row>
    <row r="8" spans="1:6" ht="3" customHeight="1" x14ac:dyDescent="0.2">
      <c r="C8" s="97"/>
      <c r="D8" s="97"/>
      <c r="E8" s="97"/>
      <c r="F8" s="97"/>
    </row>
    <row r="9" spans="1:6" x14ac:dyDescent="0.2">
      <c r="A9" s="98" t="s">
        <v>115</v>
      </c>
      <c r="C9" s="154"/>
      <c r="D9" s="154"/>
      <c r="E9" s="154"/>
      <c r="F9" s="154"/>
    </row>
    <row r="10" spans="1:6" x14ac:dyDescent="0.2">
      <c r="B10" s="31" t="s">
        <v>238</v>
      </c>
      <c r="C10" s="188">
        <v>5090362</v>
      </c>
      <c r="D10" s="188">
        <v>4353924</v>
      </c>
      <c r="E10" s="188">
        <v>5281903</v>
      </c>
      <c r="F10" s="188">
        <v>4648302</v>
      </c>
    </row>
    <row r="11" spans="1:6" x14ac:dyDescent="0.2">
      <c r="B11" s="31" t="s">
        <v>116</v>
      </c>
      <c r="C11" s="188">
        <v>100011</v>
      </c>
      <c r="D11" s="188">
        <v>112786</v>
      </c>
      <c r="E11" s="188">
        <v>118606</v>
      </c>
      <c r="F11" s="188">
        <v>114780</v>
      </c>
    </row>
    <row r="12" spans="1:6" x14ac:dyDescent="0.2">
      <c r="A12" s="202"/>
      <c r="B12" s="203" t="s">
        <v>117</v>
      </c>
      <c r="C12" s="204">
        <v>-1540</v>
      </c>
      <c r="D12" s="204">
        <v>0</v>
      </c>
      <c r="E12" s="204">
        <v>-1540</v>
      </c>
      <c r="F12" s="204">
        <v>0</v>
      </c>
    </row>
    <row r="13" spans="1:6" x14ac:dyDescent="0.2">
      <c r="A13" s="3"/>
      <c r="B13" s="206"/>
      <c r="C13" s="207">
        <v>5188833</v>
      </c>
      <c r="D13" s="207">
        <v>4466710</v>
      </c>
      <c r="E13" s="207">
        <v>5398969</v>
      </c>
      <c r="F13" s="207">
        <v>4763082</v>
      </c>
    </row>
    <row r="14" spans="1:6" x14ac:dyDescent="0.2">
      <c r="A14" s="98" t="s">
        <v>118</v>
      </c>
      <c r="C14" s="188"/>
      <c r="D14" s="188"/>
      <c r="E14" s="188"/>
      <c r="F14" s="188"/>
    </row>
    <row r="15" spans="1:6" x14ac:dyDescent="0.2">
      <c r="B15" s="31" t="s">
        <v>119</v>
      </c>
      <c r="C15" s="188">
        <v>-571109</v>
      </c>
      <c r="D15" s="188">
        <v>-505789</v>
      </c>
      <c r="E15" s="188">
        <v>-741157</v>
      </c>
      <c r="F15" s="188">
        <v>-634433</v>
      </c>
    </row>
    <row r="16" spans="1:6" x14ac:dyDescent="0.2">
      <c r="B16" s="31" t="s">
        <v>239</v>
      </c>
      <c r="C16" s="188">
        <v>-522874</v>
      </c>
      <c r="D16" s="188">
        <v>-485823</v>
      </c>
      <c r="E16" s="188">
        <v>-558756</v>
      </c>
      <c r="F16" s="188">
        <v>-504657</v>
      </c>
    </row>
    <row r="17" spans="1:6" x14ac:dyDescent="0.2">
      <c r="B17" s="264" t="s">
        <v>240</v>
      </c>
      <c r="C17" s="204">
        <v>-56068</v>
      </c>
      <c r="D17" s="204">
        <v>-70873</v>
      </c>
      <c r="E17" s="204">
        <v>-56068</v>
      </c>
      <c r="F17" s="204">
        <v>-70873</v>
      </c>
    </row>
    <row r="18" spans="1:6" x14ac:dyDescent="0.2">
      <c r="A18" s="202"/>
      <c r="B18" s="203" t="s">
        <v>120</v>
      </c>
      <c r="C18" s="204">
        <v>0</v>
      </c>
      <c r="D18" s="204">
        <v>0</v>
      </c>
      <c r="E18" s="204">
        <v>0</v>
      </c>
      <c r="F18" s="205">
        <v>0</v>
      </c>
    </row>
    <row r="19" spans="1:6" x14ac:dyDescent="0.2">
      <c r="A19" s="3"/>
      <c r="B19" s="108"/>
      <c r="C19" s="207">
        <v>-1150051</v>
      </c>
      <c r="D19" s="207">
        <v>-1062485</v>
      </c>
      <c r="E19" s="207">
        <v>-1355981</v>
      </c>
      <c r="F19" s="207">
        <v>-1209963</v>
      </c>
    </row>
    <row r="20" spans="1:6" x14ac:dyDescent="0.2">
      <c r="A20" s="1"/>
      <c r="B20" s="208"/>
      <c r="C20" s="209"/>
      <c r="D20" s="209"/>
      <c r="E20" s="209"/>
      <c r="F20" s="209"/>
    </row>
    <row r="21" spans="1:6" x14ac:dyDescent="0.2">
      <c r="A21" s="164" t="s">
        <v>121</v>
      </c>
      <c r="B21" s="143"/>
      <c r="C21" s="210">
        <v>4038782</v>
      </c>
      <c r="D21" s="210">
        <v>3404225</v>
      </c>
      <c r="E21" s="210">
        <v>4042988</v>
      </c>
      <c r="F21" s="210">
        <v>3553119</v>
      </c>
    </row>
    <row r="22" spans="1:6" x14ac:dyDescent="0.2">
      <c r="A22" s="29"/>
      <c r="C22" s="211"/>
      <c r="D22" s="211"/>
      <c r="E22" s="211"/>
      <c r="F22" s="211"/>
    </row>
    <row r="23" spans="1:6" x14ac:dyDescent="0.2">
      <c r="B23" s="31" t="s">
        <v>122</v>
      </c>
      <c r="C23" s="188">
        <v>-617841</v>
      </c>
      <c r="D23" s="188">
        <v>-551577</v>
      </c>
      <c r="E23" s="188">
        <v>-621458</v>
      </c>
      <c r="F23" s="188">
        <v>-605964</v>
      </c>
    </row>
    <row r="24" spans="1:6" x14ac:dyDescent="0.2">
      <c r="A24" s="1"/>
      <c r="B24" s="1"/>
      <c r="C24" s="209"/>
      <c r="D24" s="209"/>
      <c r="E24" s="209"/>
      <c r="F24" s="209"/>
    </row>
    <row r="25" spans="1:6" x14ac:dyDescent="0.2">
      <c r="A25" s="164" t="s">
        <v>123</v>
      </c>
      <c r="B25" s="143"/>
      <c r="C25" s="210">
        <v>3420941</v>
      </c>
      <c r="D25" s="210">
        <v>2852648</v>
      </c>
      <c r="E25" s="210">
        <v>3421530</v>
      </c>
      <c r="F25" s="210">
        <v>2947155</v>
      </c>
    </row>
    <row r="26" spans="1:6" x14ac:dyDescent="0.2">
      <c r="C26" s="188"/>
      <c r="D26" s="188"/>
      <c r="E26" s="188"/>
      <c r="F26" s="188"/>
    </row>
    <row r="27" spans="1:6" x14ac:dyDescent="0.2">
      <c r="A27" s="98" t="s">
        <v>124</v>
      </c>
      <c r="C27" s="188"/>
      <c r="D27" s="188"/>
      <c r="E27" s="188"/>
      <c r="F27" s="188"/>
    </row>
    <row r="28" spans="1:6" x14ac:dyDescent="0.2">
      <c r="B28" s="31" t="s">
        <v>198</v>
      </c>
      <c r="C28" s="188">
        <v>-270</v>
      </c>
      <c r="D28" s="188">
        <v>47150</v>
      </c>
      <c r="E28" s="188">
        <v>0</v>
      </c>
      <c r="F28" s="188">
        <v>0</v>
      </c>
    </row>
    <row r="29" spans="1:6" x14ac:dyDescent="0.2">
      <c r="A29" s="43"/>
      <c r="B29" s="213" t="s">
        <v>125</v>
      </c>
      <c r="C29" s="214">
        <v>116408</v>
      </c>
      <c r="D29" s="214">
        <v>69421</v>
      </c>
      <c r="E29" s="214">
        <v>182741</v>
      </c>
      <c r="F29" s="214">
        <v>150367</v>
      </c>
    </row>
    <row r="30" spans="1:6" x14ac:dyDescent="0.2">
      <c r="C30" s="207">
        <v>116138</v>
      </c>
      <c r="D30" s="207">
        <v>116571</v>
      </c>
      <c r="E30" s="207">
        <v>182741</v>
      </c>
      <c r="F30" s="207">
        <v>150367</v>
      </c>
    </row>
    <row r="31" spans="1:6" x14ac:dyDescent="0.2">
      <c r="A31" s="1"/>
      <c r="B31" s="1"/>
      <c r="C31" s="209"/>
      <c r="D31" s="209"/>
      <c r="E31" s="209"/>
      <c r="F31" s="209"/>
    </row>
    <row r="32" spans="1:6" x14ac:dyDescent="0.2">
      <c r="A32" s="215" t="s">
        <v>126</v>
      </c>
      <c r="B32" s="216"/>
      <c r="C32" s="217">
        <v>3537079</v>
      </c>
      <c r="D32" s="217">
        <v>2969219</v>
      </c>
      <c r="E32" s="217">
        <v>3604271</v>
      </c>
      <c r="F32" s="218">
        <v>3097522</v>
      </c>
    </row>
    <row r="33" spans="1:6" x14ac:dyDescent="0.2">
      <c r="C33" s="188"/>
      <c r="D33" s="188"/>
      <c r="E33" s="188"/>
      <c r="F33" s="188"/>
    </row>
    <row r="34" spans="1:6" x14ac:dyDescent="0.2">
      <c r="A34" s="98" t="s">
        <v>127</v>
      </c>
      <c r="C34" s="188"/>
      <c r="D34" s="188"/>
      <c r="E34" s="188"/>
      <c r="F34" s="188"/>
    </row>
    <row r="35" spans="1:6" x14ac:dyDescent="0.2">
      <c r="B35" s="31"/>
      <c r="C35" s="100"/>
      <c r="D35" s="100"/>
      <c r="E35" s="265"/>
      <c r="F35" s="265"/>
    </row>
    <row r="36" spans="1:6" x14ac:dyDescent="0.2">
      <c r="B36" s="31"/>
      <c r="C36" s="100"/>
      <c r="D36" s="100"/>
      <c r="E36" s="265"/>
      <c r="F36" s="265"/>
    </row>
    <row r="37" spans="1:6" x14ac:dyDescent="0.2">
      <c r="B37" s="31" t="s">
        <v>128</v>
      </c>
      <c r="C37" s="188">
        <v>614421</v>
      </c>
      <c r="D37" s="188">
        <v>743971</v>
      </c>
      <c r="E37" s="188">
        <v>616100</v>
      </c>
      <c r="F37" s="188">
        <v>775293</v>
      </c>
    </row>
    <row r="38" spans="1:6" x14ac:dyDescent="0.2">
      <c r="B38" s="31" t="s">
        <v>129</v>
      </c>
      <c r="C38" s="188">
        <v>32012</v>
      </c>
      <c r="D38" s="188">
        <v>37045</v>
      </c>
      <c r="E38" s="188">
        <v>32012</v>
      </c>
      <c r="F38" s="188">
        <v>37045</v>
      </c>
    </row>
    <row r="39" spans="1:6" x14ac:dyDescent="0.2">
      <c r="B39" s="31" t="s">
        <v>130</v>
      </c>
      <c r="C39" s="188">
        <v>73676</v>
      </c>
      <c r="D39" s="188">
        <v>0</v>
      </c>
      <c r="E39" s="188">
        <v>73676</v>
      </c>
      <c r="F39" s="100">
        <v>0</v>
      </c>
    </row>
    <row r="40" spans="1:6" x14ac:dyDescent="0.2">
      <c r="A40" s="178"/>
      <c r="B40" s="31" t="s">
        <v>241</v>
      </c>
      <c r="C40" s="188">
        <v>66769</v>
      </c>
      <c r="D40" s="188">
        <v>89705</v>
      </c>
      <c r="E40" s="188">
        <v>66788</v>
      </c>
      <c r="F40" s="188">
        <v>90139</v>
      </c>
    </row>
    <row r="41" spans="1:6" x14ac:dyDescent="0.2">
      <c r="B41" s="31" t="s">
        <v>131</v>
      </c>
      <c r="C41" s="188">
        <v>59721</v>
      </c>
      <c r="D41" s="188">
        <v>67965</v>
      </c>
      <c r="E41" s="188">
        <v>59721</v>
      </c>
      <c r="F41" s="188">
        <v>67965</v>
      </c>
    </row>
    <row r="42" spans="1:6" x14ac:dyDescent="0.2">
      <c r="B42" s="31" t="s">
        <v>132</v>
      </c>
      <c r="C42" s="188">
        <v>93234</v>
      </c>
      <c r="D42" s="188">
        <v>149538</v>
      </c>
      <c r="E42" s="188">
        <v>93234</v>
      </c>
      <c r="F42" s="188">
        <v>154084</v>
      </c>
    </row>
    <row r="43" spans="1:6" x14ac:dyDescent="0.2">
      <c r="A43" s="1"/>
      <c r="B43" s="208" t="s">
        <v>133</v>
      </c>
      <c r="C43" s="204">
        <v>41994</v>
      </c>
      <c r="D43" s="204">
        <v>44775</v>
      </c>
      <c r="E43" s="204">
        <v>42047</v>
      </c>
      <c r="F43" s="204">
        <v>44817</v>
      </c>
    </row>
    <row r="44" spans="1:6" x14ac:dyDescent="0.2">
      <c r="C44" s="207">
        <v>981827</v>
      </c>
      <c r="D44" s="207">
        <v>1132999</v>
      </c>
      <c r="E44" s="207">
        <v>983578</v>
      </c>
      <c r="F44" s="207">
        <v>1169343</v>
      </c>
    </row>
    <row r="45" spans="1:6" x14ac:dyDescent="0.2">
      <c r="A45" s="98" t="s">
        <v>134</v>
      </c>
      <c r="C45" s="211"/>
      <c r="D45" s="211"/>
      <c r="E45" s="211"/>
      <c r="F45" s="211"/>
    </row>
    <row r="46" spans="1:6" x14ac:dyDescent="0.2">
      <c r="B46" s="37" t="s">
        <v>135</v>
      </c>
      <c r="C46" s="212">
        <v>943794</v>
      </c>
      <c r="D46" s="212">
        <v>727492</v>
      </c>
      <c r="E46" s="212">
        <v>944659</v>
      </c>
      <c r="F46" s="188">
        <v>731452</v>
      </c>
    </row>
    <row r="47" spans="1:6" x14ac:dyDescent="0.2">
      <c r="B47" s="37" t="s">
        <v>136</v>
      </c>
      <c r="C47" s="212">
        <v>134056</v>
      </c>
      <c r="D47" s="212">
        <v>149939</v>
      </c>
      <c r="E47" s="212">
        <v>134056</v>
      </c>
      <c r="F47" s="188">
        <v>149939</v>
      </c>
    </row>
    <row r="48" spans="1:6" x14ac:dyDescent="0.2">
      <c r="B48" s="37" t="s">
        <v>137</v>
      </c>
      <c r="C48" s="212">
        <v>146424</v>
      </c>
      <c r="D48" s="212">
        <v>134537</v>
      </c>
      <c r="E48" s="212">
        <v>146424</v>
      </c>
      <c r="F48" s="188">
        <v>134537</v>
      </c>
    </row>
    <row r="49" spans="1:6" x14ac:dyDescent="0.2">
      <c r="A49" s="202"/>
      <c r="B49" s="219" t="s">
        <v>138</v>
      </c>
      <c r="C49" s="214">
        <v>54048</v>
      </c>
      <c r="D49" s="214">
        <v>4395</v>
      </c>
      <c r="E49" s="214">
        <v>54048</v>
      </c>
      <c r="F49" s="214">
        <v>4395</v>
      </c>
    </row>
    <row r="50" spans="1:6" x14ac:dyDescent="0.2">
      <c r="B50" s="41"/>
      <c r="C50" s="220">
        <v>1278322</v>
      </c>
      <c r="D50" s="220">
        <v>1016363</v>
      </c>
      <c r="E50" s="220">
        <v>1279187</v>
      </c>
      <c r="F50" s="207">
        <v>1020323</v>
      </c>
    </row>
    <row r="51" spans="1:6" x14ac:dyDescent="0.2">
      <c r="A51" s="98" t="s">
        <v>139</v>
      </c>
      <c r="C51" s="211"/>
      <c r="D51" s="211"/>
      <c r="E51" s="211"/>
      <c r="F51" s="211"/>
    </row>
    <row r="52" spans="1:6" x14ac:dyDescent="0.2">
      <c r="A52" s="1"/>
      <c r="B52" s="208" t="s">
        <v>140</v>
      </c>
      <c r="C52" s="204">
        <v>475905</v>
      </c>
      <c r="D52" s="204">
        <v>435471</v>
      </c>
      <c r="E52" s="204">
        <v>540481</v>
      </c>
      <c r="F52" s="204">
        <v>523470</v>
      </c>
    </row>
    <row r="53" spans="1:6" x14ac:dyDescent="0.2">
      <c r="C53" s="207">
        <v>475905</v>
      </c>
      <c r="D53" s="207">
        <v>435471</v>
      </c>
      <c r="E53" s="207">
        <v>540481</v>
      </c>
      <c r="F53" s="207">
        <v>523470</v>
      </c>
    </row>
    <row r="54" spans="1:6" x14ac:dyDescent="0.2">
      <c r="A54" s="98" t="s">
        <v>141</v>
      </c>
      <c r="C54" s="188"/>
      <c r="D54" s="188"/>
      <c r="E54" s="188"/>
      <c r="F54" s="188"/>
    </row>
    <row r="55" spans="1:6" x14ac:dyDescent="0.2">
      <c r="B55" s="37" t="s">
        <v>142</v>
      </c>
      <c r="C55" s="212">
        <v>801025</v>
      </c>
      <c r="D55" s="212">
        <v>384386</v>
      </c>
      <c r="E55" s="212">
        <v>801025</v>
      </c>
      <c r="F55" s="188">
        <v>384386</v>
      </c>
    </row>
    <row r="56" spans="1:6" x14ac:dyDescent="0.2">
      <c r="A56" s="202"/>
      <c r="B56" s="219" t="s">
        <v>143</v>
      </c>
      <c r="C56" s="214">
        <v>0</v>
      </c>
      <c r="D56" s="214">
        <v>0</v>
      </c>
      <c r="E56" s="214">
        <v>0</v>
      </c>
      <c r="F56" s="214">
        <v>0</v>
      </c>
    </row>
    <row r="57" spans="1:6" x14ac:dyDescent="0.2">
      <c r="B57" s="31"/>
      <c r="C57" s="207">
        <v>801025</v>
      </c>
      <c r="D57" s="207">
        <v>384386</v>
      </c>
      <c r="E57" s="207">
        <v>801025</v>
      </c>
      <c r="F57" s="207">
        <v>384386</v>
      </c>
    </row>
    <row r="58" spans="1:6" x14ac:dyDescent="0.2">
      <c r="A58" s="1"/>
      <c r="B58" s="1"/>
      <c r="C58" s="209"/>
      <c r="D58" s="209"/>
      <c r="E58" s="209"/>
      <c r="F58" s="209"/>
    </row>
    <row r="59" spans="1:6" x14ac:dyDescent="0.2">
      <c r="A59" s="221" t="s">
        <v>144</v>
      </c>
      <c r="B59" s="216"/>
      <c r="C59" s="217">
        <v>3537079</v>
      </c>
      <c r="D59" s="217">
        <v>2969219</v>
      </c>
      <c r="E59" s="217">
        <v>3604271</v>
      </c>
      <c r="F59" s="217">
        <v>3097522</v>
      </c>
    </row>
    <row r="60" spans="1:6" x14ac:dyDescent="0.2">
      <c r="A60" s="142"/>
      <c r="B60" s="142"/>
      <c r="C60" s="222"/>
      <c r="D60" s="222"/>
      <c r="E60" s="222"/>
      <c r="F60" s="222"/>
    </row>
    <row r="61" spans="1:6" x14ac:dyDescent="0.2">
      <c r="A61" s="324" t="s">
        <v>38</v>
      </c>
      <c r="B61" s="141"/>
      <c r="C61" s="141"/>
      <c r="D61" s="325"/>
      <c r="E61" s="325"/>
      <c r="F61" s="325"/>
    </row>
  </sheetData>
  <pageMargins left="0.51181102362204722" right="0.51181102362204722" top="0.78740157480314965" bottom="0.78740157480314965" header="0.31496062992125984" footer="0.31496062992125984"/>
  <pageSetup paperSize="9" scale="79" orientation="portrait" r:id="rId1"/>
  <headerFooter>
    <oddHeader>&amp;R&amp;"Calibri"&amp;14&amp;K0078D7NP-1&amp;1#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BP</vt:lpstr>
      <vt:lpstr>DRE</vt:lpstr>
      <vt:lpstr>DRA</vt:lpstr>
      <vt:lpstr>DMPL</vt:lpstr>
      <vt:lpstr>FXC</vt:lpstr>
      <vt:lpstr>DVA</vt:lpstr>
      <vt:lpstr>BP!Area_de_impressao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Polycarpo Junior</dc:creator>
  <cp:lastModifiedBy>Walter Polycarpo Junior</cp:lastModifiedBy>
  <cp:lastPrinted>2021-08-02T17:54:07Z</cp:lastPrinted>
  <dcterms:created xsi:type="dcterms:W3CDTF">2020-11-03T11:28:30Z</dcterms:created>
  <dcterms:modified xsi:type="dcterms:W3CDTF">2021-08-02T18:35:16Z</dcterms:modified>
</cp:coreProperties>
</file>